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2935" activeTab="1"/>
  </bookViews>
  <sheets>
    <sheet name="博士" sheetId="1" r:id="rId1"/>
    <sheet name="2021级软件工程" sheetId="3" r:id="rId2"/>
    <sheet name="2021级人工智能" sheetId="2" r:id="rId3"/>
    <sheet name="2022级电子信息" sheetId="5" r:id="rId4"/>
    <sheet name="工业设计工程" sheetId="4" r:id="rId5"/>
    <sheet name="业绩明细" sheetId="6" r:id="rId6"/>
  </sheets>
  <externalReferences>
    <externalReference r:id="rId7"/>
  </externalReferences>
  <definedNames>
    <definedName name="_xlnm._FilterDatabase" localSheetId="3" hidden="1">'2022级电子信息'!$F$1:$AE$37</definedName>
    <definedName name="_xlnm._FilterDatabase" localSheetId="0" hidden="1">博士!$B$2:$E$3</definedName>
  </definedNames>
  <calcPr calcId="144525"/>
</workbook>
</file>

<file path=xl/sharedStrings.xml><?xml version="1.0" encoding="utf-8"?>
<sst xmlns="http://schemas.openxmlformats.org/spreadsheetml/2006/main" count="9424" uniqueCount="2989">
  <si>
    <t>软件学院研究生评奖评优个人业绩汇总表</t>
  </si>
  <si>
    <t>序号</t>
  </si>
  <si>
    <t>姓名</t>
  </si>
  <si>
    <t>学号</t>
  </si>
  <si>
    <t>专业、班级</t>
  </si>
  <si>
    <t>政治面貌</t>
  </si>
  <si>
    <t>学术实践创新能力</t>
  </si>
  <si>
    <t>体美劳素养</t>
  </si>
  <si>
    <t>综合素质评价量化得分</t>
  </si>
  <si>
    <t>学生创新能力前40%</t>
  </si>
  <si>
    <t>体美劳素养前40%</t>
  </si>
  <si>
    <t>综合素质评价结果（总分前40%为优秀）</t>
  </si>
  <si>
    <t>优秀研究生（总分前40%）</t>
  </si>
  <si>
    <t>五好研究生（学术创新能力和体美劳素养均为前40%）</t>
  </si>
  <si>
    <t>课程成绩</t>
  </si>
  <si>
    <t>Ⅰ类论文</t>
  </si>
  <si>
    <t>Ⅰ类论文短论文</t>
  </si>
  <si>
    <t>Ⅱ类论文</t>
  </si>
  <si>
    <t>Ⅱ类论文短论文</t>
  </si>
  <si>
    <t>SCI论文、中文一级期刊</t>
  </si>
  <si>
    <t>其他EI会议论文、中文核心期刊论文</t>
  </si>
  <si>
    <t>竞赛获奖</t>
  </si>
  <si>
    <t>专利</t>
  </si>
  <si>
    <t>开源代码</t>
  </si>
  <si>
    <t>科研项目</t>
  </si>
  <si>
    <t>体育活动（30分）</t>
  </si>
  <si>
    <t>体育比赛及活动获奖（15分）</t>
  </si>
  <si>
    <t>美育活动（20分）</t>
  </si>
  <si>
    <t>美育比赛或美育活动获奖（10分）</t>
  </si>
  <si>
    <t>劳育活动（30分）</t>
  </si>
  <si>
    <t>劳育比赛、劳育活动获奖或社会工作（15分）</t>
  </si>
  <si>
    <t>思想政治表现（优秀、合格、不合格）</t>
  </si>
  <si>
    <t>学术实践创新呢你S1</t>
  </si>
  <si>
    <t>体美劳素养S2</t>
  </si>
  <si>
    <t>总分</t>
  </si>
  <si>
    <t>李卓鹏</t>
  </si>
  <si>
    <r>
      <rPr>
        <sz val="10"/>
        <rFont val="仿宋_GB2312"/>
        <charset val="134"/>
      </rPr>
      <t>软件工程</t>
    </r>
    <r>
      <rPr>
        <sz val="10"/>
        <rFont val="Times New Roman"/>
        <charset val="134"/>
      </rPr>
      <t>21</t>
    </r>
    <r>
      <rPr>
        <sz val="10"/>
        <rFont val="仿宋_GB2312"/>
        <charset val="134"/>
      </rPr>
      <t>级全日制博士班</t>
    </r>
  </si>
  <si>
    <t>团员</t>
  </si>
  <si>
    <t>1[1]</t>
  </si>
  <si>
    <r>
      <rPr>
        <sz val="10"/>
        <rFont val="仿宋_GB2312"/>
        <charset val="134"/>
      </rPr>
      <t>中国研究生人工智能创新大赛三等奖</t>
    </r>
    <r>
      <rPr>
        <sz val="10"/>
        <rFont val="Times New Roman"/>
        <charset val="134"/>
      </rPr>
      <t>1[1]</t>
    </r>
  </si>
  <si>
    <r>
      <rPr>
        <sz val="10"/>
        <rFont val="Times New Roman"/>
        <charset val="134"/>
      </rPr>
      <t>2021</t>
    </r>
    <r>
      <rPr>
        <sz val="10"/>
        <rFont val="仿宋_GB2312"/>
        <charset val="134"/>
      </rPr>
      <t>级博士班实习就业委员（</t>
    </r>
    <r>
      <rPr>
        <sz val="10"/>
        <rFont val="Times New Roman"/>
        <charset val="134"/>
      </rPr>
      <t>1.8</t>
    </r>
    <r>
      <rPr>
        <sz val="10"/>
        <rFont val="仿宋_GB2312"/>
        <charset val="134"/>
      </rPr>
      <t>）</t>
    </r>
  </si>
  <si>
    <t>优秀</t>
  </si>
  <si>
    <t>是</t>
  </si>
  <si>
    <t>潘啸</t>
  </si>
  <si>
    <t>党员</t>
  </si>
  <si>
    <t>1[2,1]</t>
  </si>
  <si>
    <r>
      <rPr>
        <sz val="10"/>
        <rFont val="Times New Roman"/>
        <charset val="134"/>
      </rPr>
      <t>2021</t>
    </r>
    <r>
      <rPr>
        <sz val="10"/>
        <rFont val="仿宋_GB2312"/>
        <charset val="134"/>
      </rPr>
      <t>级博士班文体委员（</t>
    </r>
    <r>
      <rPr>
        <sz val="10"/>
        <rFont val="Times New Roman"/>
        <charset val="134"/>
      </rPr>
      <t>2</t>
    </r>
    <r>
      <rPr>
        <sz val="10"/>
        <rFont val="仿宋_GB2312"/>
        <charset val="134"/>
      </rPr>
      <t>）</t>
    </r>
  </si>
  <si>
    <t>徐俊凯</t>
  </si>
  <si>
    <t>群众</t>
  </si>
  <si>
    <t>刘邵凡</t>
  </si>
  <si>
    <t>秦铭</t>
  </si>
  <si>
    <r>
      <rPr>
        <sz val="10"/>
        <rFont val="Times New Roman"/>
        <charset val="134"/>
      </rPr>
      <t>2021</t>
    </r>
    <r>
      <rPr>
        <sz val="10"/>
        <rFont val="仿宋_GB2312"/>
        <charset val="134"/>
      </rPr>
      <t>级博士班副班长（学习委员）（</t>
    </r>
    <r>
      <rPr>
        <sz val="10"/>
        <rFont val="Times New Roman"/>
        <charset val="134"/>
      </rPr>
      <t>2</t>
    </r>
    <r>
      <rPr>
        <sz val="10"/>
        <rFont val="仿宋_GB2312"/>
        <charset val="134"/>
      </rPr>
      <t>）</t>
    </r>
  </si>
  <si>
    <t>金侠挺</t>
  </si>
  <si>
    <r>
      <rPr>
        <sz val="10"/>
        <rFont val="Times New Roman"/>
        <charset val="134"/>
      </rPr>
      <t>21</t>
    </r>
    <r>
      <rPr>
        <sz val="10"/>
        <rFont val="仿宋_GB2312"/>
        <charset val="134"/>
      </rPr>
      <t>级博士班纪检委员（</t>
    </r>
    <r>
      <rPr>
        <sz val="10"/>
        <rFont val="Times New Roman"/>
        <charset val="134"/>
      </rPr>
      <t>1.2</t>
    </r>
    <r>
      <rPr>
        <sz val="10"/>
        <rFont val="仿宋_GB2312"/>
        <charset val="134"/>
      </rPr>
      <t>）</t>
    </r>
  </si>
  <si>
    <t>徐琦</t>
  </si>
  <si>
    <r>
      <rPr>
        <sz val="10"/>
        <rFont val="仿宋_GB2312"/>
        <charset val="134"/>
      </rPr>
      <t>发明专利实审阶段</t>
    </r>
    <r>
      <rPr>
        <sz val="10"/>
        <rFont val="Times New Roman"/>
        <charset val="134"/>
      </rPr>
      <t>3[2</t>
    </r>
    <r>
      <rPr>
        <sz val="10"/>
        <rFont val="仿宋_GB2312"/>
        <charset val="134"/>
      </rPr>
      <t>，导</t>
    </r>
    <r>
      <rPr>
        <sz val="10"/>
        <rFont val="Times New Roman"/>
        <charset val="134"/>
      </rPr>
      <t>1]</t>
    </r>
  </si>
  <si>
    <r>
      <rPr>
        <sz val="10"/>
        <rFont val="Times New Roman"/>
        <charset val="134"/>
      </rPr>
      <t>2021</t>
    </r>
    <r>
      <rPr>
        <sz val="10"/>
        <rFont val="仿宋_GB2312"/>
        <charset val="134"/>
      </rPr>
      <t>级博士班宣传委员（</t>
    </r>
    <r>
      <rPr>
        <sz val="10"/>
        <rFont val="Times New Roman"/>
        <charset val="134"/>
      </rPr>
      <t>1.5</t>
    </r>
    <r>
      <rPr>
        <sz val="10"/>
        <rFont val="仿宋_GB2312"/>
        <charset val="134"/>
      </rPr>
      <t>）</t>
    </r>
  </si>
  <si>
    <t>合格</t>
  </si>
  <si>
    <t>李梦良</t>
  </si>
  <si>
    <t>尚宗江</t>
  </si>
  <si>
    <r>
      <rPr>
        <sz val="10"/>
        <rFont val="Times New Roman"/>
        <charset val="134"/>
      </rPr>
      <t>1[1</t>
    </r>
    <r>
      <rPr>
        <sz val="10"/>
        <rFont val="仿宋_GB2312"/>
        <charset val="134"/>
      </rPr>
      <t>，</t>
    </r>
    <r>
      <rPr>
        <sz val="10"/>
        <rFont val="Times New Roman"/>
        <charset val="134"/>
      </rPr>
      <t>3]</t>
    </r>
  </si>
  <si>
    <r>
      <rPr>
        <sz val="10"/>
        <rFont val="Times New Roman"/>
        <charset val="134"/>
      </rPr>
      <t>21</t>
    </r>
    <r>
      <rPr>
        <sz val="10"/>
        <rFont val="仿宋_GB2312"/>
        <charset val="134"/>
      </rPr>
      <t>级博士班班长（</t>
    </r>
    <r>
      <rPr>
        <sz val="10"/>
        <rFont val="Times New Roman"/>
        <charset val="134"/>
      </rPr>
      <t>5.1</t>
    </r>
    <r>
      <rPr>
        <sz val="10"/>
        <rFont val="仿宋_GB2312"/>
        <charset val="134"/>
      </rPr>
      <t>）</t>
    </r>
  </si>
  <si>
    <t>郭呈</t>
  </si>
  <si>
    <r>
      <rPr>
        <sz val="10"/>
        <rFont val="Times New Roman"/>
        <charset val="134"/>
      </rPr>
      <t>21</t>
    </r>
    <r>
      <rPr>
        <sz val="10"/>
        <rFont val="仿宋_GB2312"/>
        <charset val="134"/>
      </rPr>
      <t>级博士班支书（</t>
    </r>
    <r>
      <rPr>
        <sz val="10"/>
        <rFont val="Times New Roman"/>
        <charset val="134"/>
      </rPr>
      <t>5.3</t>
    </r>
    <r>
      <rPr>
        <sz val="10"/>
        <rFont val="仿宋_GB2312"/>
        <charset val="134"/>
      </rPr>
      <t>）</t>
    </r>
  </si>
  <si>
    <t>毕祯</t>
  </si>
  <si>
    <r>
      <rPr>
        <sz val="10"/>
        <rFont val="仿宋_GB2312"/>
        <charset val="134"/>
      </rPr>
      <t>担任</t>
    </r>
    <r>
      <rPr>
        <sz val="10"/>
        <rFont val="Times New Roman"/>
        <charset val="134"/>
      </rPr>
      <t>21</t>
    </r>
    <r>
      <rPr>
        <sz val="10"/>
        <rFont val="仿宋_GB2312"/>
        <charset val="134"/>
      </rPr>
      <t>级博士班组织委员（</t>
    </r>
    <r>
      <rPr>
        <sz val="10"/>
        <rFont val="Times New Roman"/>
        <charset val="134"/>
      </rPr>
      <t>1.5</t>
    </r>
    <r>
      <rPr>
        <sz val="10"/>
        <rFont val="仿宋_GB2312"/>
        <charset val="134"/>
      </rPr>
      <t>）</t>
    </r>
  </si>
  <si>
    <t>庄楠</t>
  </si>
  <si>
    <t>包晗</t>
  </si>
  <si>
    <t>方辉</t>
  </si>
  <si>
    <t>林群书</t>
  </si>
  <si>
    <t>陈可嘉</t>
  </si>
  <si>
    <r>
      <rPr>
        <sz val="10"/>
        <rFont val="仿宋_GB2312"/>
        <charset val="134"/>
      </rPr>
      <t>软件工程</t>
    </r>
    <r>
      <rPr>
        <sz val="10"/>
        <rFont val="Times New Roman"/>
        <charset val="134"/>
      </rPr>
      <t>2022</t>
    </r>
    <r>
      <rPr>
        <sz val="10"/>
        <rFont val="仿宋_GB2312"/>
        <charset val="134"/>
      </rPr>
      <t>级博士</t>
    </r>
  </si>
  <si>
    <t>1[1];</t>
  </si>
  <si>
    <r>
      <rPr>
        <sz val="10"/>
        <rFont val="仿宋_GB2312"/>
        <charset val="134"/>
      </rPr>
      <t>发明专利</t>
    </r>
    <r>
      <rPr>
        <sz val="10"/>
        <rFont val="Times New Roman"/>
        <charset val="134"/>
      </rPr>
      <t>1[2]</t>
    </r>
  </si>
  <si>
    <r>
      <rPr>
        <sz val="10"/>
        <rFont val="Times New Roman"/>
        <charset val="134"/>
      </rPr>
      <t>1</t>
    </r>
    <r>
      <rPr>
        <sz val="10"/>
        <rFont val="仿宋_GB2312"/>
        <charset val="134"/>
      </rPr>
      <t>、开展志愿者活动</t>
    </r>
    <r>
      <rPr>
        <sz val="10"/>
        <rFont val="Times New Roman"/>
        <charset val="134"/>
      </rPr>
      <t xml:space="preserve">
</t>
    </r>
  </si>
  <si>
    <t>赵梓妍</t>
  </si>
  <si>
    <r>
      <rPr>
        <sz val="10"/>
        <rFont val="仿宋_GB2312"/>
        <charset val="134"/>
      </rPr>
      <t>电子信息</t>
    </r>
    <r>
      <rPr>
        <sz val="10"/>
        <rFont val="Times New Roman"/>
        <charset val="134"/>
      </rPr>
      <t>22</t>
    </r>
    <r>
      <rPr>
        <sz val="10"/>
        <rFont val="仿宋_GB2312"/>
        <charset val="134"/>
      </rPr>
      <t>博士班</t>
    </r>
  </si>
  <si>
    <r>
      <rPr>
        <sz val="10"/>
        <rFont val="Times New Roman"/>
        <charset val="134"/>
      </rPr>
      <t xml:space="preserve">1[4, </t>
    </r>
    <r>
      <rPr>
        <sz val="10"/>
        <rFont val="仿宋_GB2312"/>
        <charset val="134"/>
      </rPr>
      <t>导</t>
    </r>
    <r>
      <rPr>
        <sz val="10"/>
        <rFont val="Times New Roman"/>
        <charset val="134"/>
      </rPr>
      <t>3]; 3[5]</t>
    </r>
  </si>
  <si>
    <t xml:space="preserve">4[1];2[2]; </t>
  </si>
  <si>
    <r>
      <rPr>
        <sz val="10"/>
        <rFont val="Times New Roman"/>
        <charset val="134"/>
      </rPr>
      <t xml:space="preserve">30
</t>
    </r>
    <r>
      <rPr>
        <sz val="10"/>
        <rFont val="仿宋_GB2312"/>
        <charset val="134"/>
      </rPr>
      <t>开展志愿者活动：</t>
    </r>
    <r>
      <rPr>
        <sz val="10"/>
        <rFont val="Times New Roman"/>
        <charset val="134"/>
      </rPr>
      <t xml:space="preserve">
1</t>
    </r>
    <r>
      <rPr>
        <sz val="10"/>
        <rFont val="仿宋_GB2312"/>
        <charset val="134"/>
      </rPr>
      <t>、第三届中国中东欧博览会，服务时长</t>
    </r>
    <r>
      <rPr>
        <sz val="10"/>
        <rFont val="Times New Roman"/>
        <charset val="134"/>
      </rPr>
      <t>34.7h</t>
    </r>
    <r>
      <rPr>
        <sz val="10"/>
        <rFont val="仿宋_GB2312"/>
        <charset val="134"/>
      </rPr>
      <t>；</t>
    </r>
    <r>
      <rPr>
        <sz val="10"/>
        <rFont val="Times New Roman"/>
        <charset val="134"/>
      </rPr>
      <t xml:space="preserve">
2</t>
    </r>
    <r>
      <rPr>
        <sz val="10"/>
        <rFont val="仿宋_GB2312"/>
        <charset val="134"/>
      </rPr>
      <t>、浙江大学第九届国际化产学研合作项目活动，服务时长</t>
    </r>
    <r>
      <rPr>
        <sz val="10"/>
        <rFont val="Times New Roman"/>
        <charset val="134"/>
      </rPr>
      <t>3.5h</t>
    </r>
    <r>
      <rPr>
        <sz val="10"/>
        <rFont val="仿宋_GB2312"/>
        <charset val="134"/>
      </rPr>
      <t>；</t>
    </r>
    <r>
      <rPr>
        <sz val="10"/>
        <rFont val="Times New Roman"/>
        <charset val="134"/>
      </rPr>
      <t>3.</t>
    </r>
    <r>
      <rPr>
        <sz val="10"/>
        <rFont val="仿宋_GB2312"/>
        <charset val="134"/>
      </rPr>
      <t>担任文体委员</t>
    </r>
  </si>
  <si>
    <r>
      <rPr>
        <sz val="10"/>
        <rFont val="Times New Roman"/>
        <charset val="134"/>
      </rPr>
      <t>1</t>
    </r>
    <r>
      <rPr>
        <sz val="10"/>
        <rFont val="仿宋_GB2312"/>
        <charset val="134"/>
      </rPr>
      <t>、担任电子信息</t>
    </r>
    <r>
      <rPr>
        <sz val="10"/>
        <rFont val="Times New Roman"/>
        <charset val="134"/>
      </rPr>
      <t>22</t>
    </r>
    <r>
      <rPr>
        <sz val="10"/>
        <rFont val="仿宋_GB2312"/>
        <charset val="134"/>
      </rPr>
      <t>博士班文体委员；</t>
    </r>
    <r>
      <rPr>
        <sz val="10"/>
        <rFont val="Times New Roman"/>
        <charset val="134"/>
      </rPr>
      <t xml:space="preserve">
2</t>
    </r>
    <r>
      <rPr>
        <sz val="10"/>
        <rFont val="仿宋_GB2312"/>
        <charset val="134"/>
      </rPr>
      <t>、在志愿者活动（第三届中国中东欧博览会）中获得宁波市志愿者协会颁发的优秀志愿者称号</t>
    </r>
    <r>
      <rPr>
        <sz val="10"/>
        <rFont val="Times New Roman"/>
        <charset val="134"/>
      </rPr>
      <t xml:space="preserve"> </t>
    </r>
  </si>
  <si>
    <t>沈骏翱</t>
  </si>
  <si>
    <r>
      <rPr>
        <sz val="10"/>
        <rFont val="Times New Roman"/>
        <charset val="134"/>
      </rPr>
      <t>2022</t>
    </r>
    <r>
      <rPr>
        <sz val="10"/>
        <rFont val="仿宋_GB2312"/>
        <charset val="134"/>
      </rPr>
      <t>博士班</t>
    </r>
  </si>
  <si>
    <t>1[2]:</t>
  </si>
  <si>
    <r>
      <rPr>
        <sz val="10"/>
        <color theme="1"/>
        <rFont val="Times New Roman"/>
        <charset val="134"/>
      </rPr>
      <t>1.</t>
    </r>
    <r>
      <rPr>
        <sz val="10"/>
        <color theme="1"/>
        <rFont val="仿宋_GB2312"/>
        <charset val="134"/>
      </rPr>
      <t>参加支部党日活动</t>
    </r>
  </si>
  <si>
    <r>
      <rPr>
        <sz val="10"/>
        <rFont val="Times New Roman"/>
        <charset val="134"/>
      </rPr>
      <t>1.</t>
    </r>
    <r>
      <rPr>
        <sz val="10"/>
        <rFont val="仿宋_GB2312"/>
        <charset val="134"/>
      </rPr>
      <t>担任</t>
    </r>
    <r>
      <rPr>
        <sz val="10"/>
        <rFont val="Times New Roman"/>
        <charset val="134"/>
      </rPr>
      <t>2022</t>
    </r>
    <r>
      <rPr>
        <sz val="10"/>
        <rFont val="仿宋_GB2312"/>
        <charset val="134"/>
      </rPr>
      <t>博士班班长；</t>
    </r>
    <r>
      <rPr>
        <sz val="10"/>
        <rFont val="Times New Roman"/>
        <charset val="134"/>
      </rPr>
      <t>2.</t>
    </r>
    <r>
      <rPr>
        <sz val="10"/>
        <rFont val="仿宋_GB2312"/>
        <charset val="134"/>
      </rPr>
      <t>担任</t>
    </r>
    <r>
      <rPr>
        <sz val="10"/>
        <rFont val="Times New Roman"/>
        <charset val="134"/>
      </rPr>
      <t>2022</t>
    </r>
    <r>
      <rPr>
        <sz val="10"/>
        <rFont val="仿宋_GB2312"/>
        <charset val="134"/>
      </rPr>
      <t>联合团支部团支书；</t>
    </r>
    <r>
      <rPr>
        <sz val="10"/>
        <rFont val="Times New Roman"/>
        <charset val="134"/>
      </rPr>
      <t>3.</t>
    </r>
    <r>
      <rPr>
        <sz val="10"/>
        <rFont val="仿宋_GB2312"/>
        <charset val="134"/>
      </rPr>
      <t>获校优秀团干部</t>
    </r>
    <r>
      <rPr>
        <sz val="10"/>
        <rFont val="Times New Roman"/>
        <charset val="134"/>
      </rPr>
      <t>;</t>
    </r>
  </si>
  <si>
    <t>彭光宇</t>
  </si>
  <si>
    <t>中共党员</t>
  </si>
  <si>
    <r>
      <rPr>
        <sz val="10"/>
        <rFont val="Times New Roman"/>
        <charset val="134"/>
      </rPr>
      <t>1</t>
    </r>
    <r>
      <rPr>
        <sz val="10"/>
        <rFont val="仿宋_GB2312"/>
        <charset val="134"/>
      </rPr>
      <t>、参加对外交流项目</t>
    </r>
  </si>
  <si>
    <t>高克威</t>
  </si>
  <si>
    <t/>
  </si>
  <si>
    <r>
      <rPr>
        <sz val="10"/>
        <rFont val="仿宋_GB2312"/>
        <charset val="134"/>
      </rPr>
      <t>发明专利</t>
    </r>
    <r>
      <rPr>
        <sz val="10"/>
        <rFont val="Times New Roman"/>
        <charset val="134"/>
      </rPr>
      <t>1[2]</t>
    </r>
    <r>
      <rPr>
        <sz val="10"/>
        <rFont val="仿宋_GB2312"/>
        <charset val="134"/>
      </rPr>
      <t>（导</t>
    </r>
    <r>
      <rPr>
        <sz val="10"/>
        <rFont val="Times New Roman"/>
        <charset val="134"/>
      </rPr>
      <t>1</t>
    </r>
    <r>
      <rPr>
        <sz val="10"/>
        <rFont val="仿宋_GB2312"/>
        <charset val="134"/>
      </rPr>
      <t>，实审）</t>
    </r>
  </si>
  <si>
    <r>
      <rPr>
        <sz val="10"/>
        <rFont val="仿宋_GB2312"/>
        <charset val="134"/>
      </rPr>
      <t>夜跑</t>
    </r>
    <r>
      <rPr>
        <sz val="10"/>
        <rFont val="Times New Roman"/>
        <charset val="0"/>
      </rPr>
      <t>3</t>
    </r>
    <r>
      <rPr>
        <sz val="10"/>
        <rFont val="仿宋_GB2312"/>
        <charset val="134"/>
      </rPr>
      <t>次</t>
    </r>
  </si>
  <si>
    <t>参加随手拍摄影大赛</t>
  </si>
  <si>
    <t>龚盛豪</t>
  </si>
  <si>
    <r>
      <rPr>
        <sz val="10"/>
        <rFont val="Times New Roman"/>
        <charset val="134"/>
      </rPr>
      <t>2022</t>
    </r>
    <r>
      <rPr>
        <sz val="10"/>
        <rFont val="仿宋_GB2312"/>
        <charset val="134"/>
      </rPr>
      <t>级博士生班</t>
    </r>
  </si>
  <si>
    <r>
      <rPr>
        <sz val="10"/>
        <rFont val="Times New Roman"/>
        <charset val="134"/>
      </rPr>
      <t>1[2,</t>
    </r>
    <r>
      <rPr>
        <sz val="10"/>
        <rFont val="仿宋_GB2312"/>
        <charset val="134"/>
      </rPr>
      <t>导</t>
    </r>
    <r>
      <rPr>
        <sz val="10"/>
        <rFont val="Times New Roman"/>
        <charset val="134"/>
      </rPr>
      <t>1];1[4,</t>
    </r>
    <r>
      <rPr>
        <sz val="10"/>
        <rFont val="仿宋_GB2312"/>
        <charset val="134"/>
      </rPr>
      <t>导</t>
    </r>
    <r>
      <rPr>
        <sz val="10"/>
        <rFont val="Times New Roman"/>
        <charset val="134"/>
      </rPr>
      <t>3];</t>
    </r>
  </si>
  <si>
    <t>张振虎</t>
  </si>
  <si>
    <r>
      <rPr>
        <sz val="10"/>
        <rFont val="Times New Roman"/>
        <charset val="134"/>
      </rPr>
      <t>22</t>
    </r>
    <r>
      <rPr>
        <sz val="10"/>
        <rFont val="仿宋_GB2312"/>
        <charset val="134"/>
      </rPr>
      <t>级电子信息博士班</t>
    </r>
  </si>
  <si>
    <r>
      <rPr>
        <sz val="10"/>
        <rFont val="Times New Roman"/>
        <charset val="134"/>
      </rPr>
      <t>1</t>
    </r>
    <r>
      <rPr>
        <sz val="10"/>
        <rFont val="仿宋_GB2312"/>
        <charset val="134"/>
      </rPr>
      <t>、参加文艺汇演</t>
    </r>
    <r>
      <rPr>
        <sz val="10"/>
        <rFont val="Times New Roman"/>
        <charset val="134"/>
      </rPr>
      <t xml:space="preserve">
2</t>
    </r>
    <r>
      <rPr>
        <sz val="10"/>
        <rFont val="仿宋_GB2312"/>
        <charset val="134"/>
      </rPr>
      <t>、参加支部主题党日活动</t>
    </r>
  </si>
  <si>
    <t>王宏志</t>
  </si>
  <si>
    <r>
      <rPr>
        <sz val="10"/>
        <rFont val="Times New Roman"/>
        <charset val="134"/>
      </rPr>
      <t>1.</t>
    </r>
    <r>
      <rPr>
        <sz val="10"/>
        <rFont val="仿宋_GB2312"/>
        <charset val="134"/>
      </rPr>
      <t>担任副班长</t>
    </r>
  </si>
  <si>
    <t>曹嘉诚</t>
  </si>
  <si>
    <r>
      <rPr>
        <sz val="10"/>
        <rFont val="Times New Roman"/>
        <charset val="134"/>
      </rPr>
      <t>1.</t>
    </r>
    <r>
      <rPr>
        <sz val="10"/>
        <rFont val="仿宋_GB2312"/>
        <charset val="134"/>
      </rPr>
      <t>担任学习委员</t>
    </r>
  </si>
  <si>
    <t>薛国泽</t>
  </si>
  <si>
    <t>潘洁雨</t>
  </si>
  <si>
    <t>梁国艳</t>
  </si>
  <si>
    <t>潘伟航</t>
  </si>
  <si>
    <t>徐浩然</t>
  </si>
  <si>
    <r>
      <rPr>
        <sz val="10"/>
        <rFont val="仿宋_GB2312"/>
        <charset val="134"/>
      </rPr>
      <t>软件学院</t>
    </r>
    <r>
      <rPr>
        <sz val="10"/>
        <rFont val="Times New Roman"/>
        <charset val="134"/>
      </rPr>
      <t>2022</t>
    </r>
    <r>
      <rPr>
        <sz val="10"/>
        <rFont val="仿宋_GB2312"/>
        <charset val="134"/>
      </rPr>
      <t>级博士生班</t>
    </r>
  </si>
  <si>
    <t>张圣旭明</t>
  </si>
  <si>
    <r>
      <rPr>
        <sz val="10"/>
        <color rgb="FF171A1D"/>
        <rFont val="Times New Roman"/>
        <charset val="0"/>
      </rPr>
      <t>2023</t>
    </r>
    <r>
      <rPr>
        <sz val="10"/>
        <color rgb="FF171A1D"/>
        <rFont val="仿宋_GB2312"/>
        <charset val="0"/>
      </rPr>
      <t>级博士班</t>
    </r>
  </si>
  <si>
    <r>
      <rPr>
        <sz val="10"/>
        <color rgb="FF171A1D"/>
        <rFont val="仿宋_GB2312"/>
        <charset val="0"/>
      </rPr>
      <t>三等奖</t>
    </r>
    <r>
      <rPr>
        <sz val="10"/>
        <color rgb="FF171A1D"/>
        <rFont val="Times New Roman"/>
        <charset val="0"/>
      </rPr>
      <t>1[2]</t>
    </r>
  </si>
  <si>
    <r>
      <rPr>
        <sz val="10"/>
        <color rgb="FF171A1D"/>
        <rFont val="仿宋_GB2312"/>
        <charset val="0"/>
      </rPr>
      <t>发明专利</t>
    </r>
    <r>
      <rPr>
        <sz val="10"/>
        <color rgb="FF171A1D"/>
        <rFont val="Times New Roman"/>
        <charset val="0"/>
      </rPr>
      <t>1[2,</t>
    </r>
    <r>
      <rPr>
        <sz val="10"/>
        <color rgb="FF171A1D"/>
        <rFont val="仿宋_GB2312"/>
        <charset val="0"/>
      </rPr>
      <t>导</t>
    </r>
    <r>
      <rPr>
        <sz val="10"/>
        <color rgb="FF171A1D"/>
        <rFont val="Times New Roman"/>
        <charset val="0"/>
      </rPr>
      <t>1]</t>
    </r>
    <r>
      <rPr>
        <sz val="10"/>
        <color rgb="FF171A1D"/>
        <rFont val="仿宋_GB2312"/>
        <charset val="0"/>
      </rPr>
      <t>；发明专利实审</t>
    </r>
    <r>
      <rPr>
        <sz val="10"/>
        <color rgb="FF171A1D"/>
        <rFont val="Times New Roman"/>
        <charset val="0"/>
      </rPr>
      <t>1[3,</t>
    </r>
    <r>
      <rPr>
        <sz val="10"/>
        <color rgb="FF171A1D"/>
        <rFont val="仿宋_GB2312"/>
        <charset val="0"/>
      </rPr>
      <t>导</t>
    </r>
    <r>
      <rPr>
        <sz val="10"/>
        <color rgb="FF171A1D"/>
        <rFont val="Times New Roman"/>
        <charset val="0"/>
      </rPr>
      <t>1]</t>
    </r>
  </si>
  <si>
    <r>
      <rPr>
        <sz val="10"/>
        <color rgb="FF171A1D"/>
        <rFont val="Times New Roman"/>
        <charset val="0"/>
      </rPr>
      <t>1</t>
    </r>
    <r>
      <rPr>
        <sz val="10"/>
        <color rgb="FF171A1D"/>
        <rFont val="仿宋_GB2312"/>
        <charset val="0"/>
      </rPr>
      <t>、参加实验室组织的集体羽毛球友谊赛</t>
    </r>
    <r>
      <rPr>
        <sz val="10"/>
        <color rgb="FF171A1D"/>
        <rFont val="Times New Roman"/>
        <charset val="0"/>
      </rPr>
      <t xml:space="preserve">
2</t>
    </r>
    <r>
      <rPr>
        <sz val="10"/>
        <color rgb="FF171A1D"/>
        <rFont val="仿宋_GB2312"/>
        <charset val="0"/>
      </rPr>
      <t>、参加实验室组织的集体游泳运动</t>
    </r>
  </si>
  <si>
    <t>殷鑫</t>
  </si>
  <si>
    <r>
      <rPr>
        <sz val="10"/>
        <color rgb="FF171A1D"/>
        <rFont val="Times New Roman"/>
        <charset val="0"/>
      </rPr>
      <t>1[2,</t>
    </r>
    <r>
      <rPr>
        <sz val="10"/>
        <color rgb="FF171A1D"/>
        <rFont val="仿宋_GB2312"/>
        <charset val="0"/>
      </rPr>
      <t>导</t>
    </r>
    <r>
      <rPr>
        <sz val="10"/>
        <color rgb="FF171A1D"/>
        <rFont val="Times New Roman"/>
        <charset val="0"/>
      </rPr>
      <t>1]</t>
    </r>
  </si>
  <si>
    <r>
      <rPr>
        <sz val="10"/>
        <color rgb="FF171A1D"/>
        <rFont val="Times New Roman"/>
        <charset val="0"/>
      </rPr>
      <t>1</t>
    </r>
    <r>
      <rPr>
        <sz val="10"/>
        <color rgb="FF171A1D"/>
        <rFont val="仿宋_GB2312"/>
        <charset val="0"/>
      </rPr>
      <t>、参与学院组织的大扫除活动</t>
    </r>
    <r>
      <rPr>
        <sz val="10"/>
        <color rgb="FF171A1D"/>
        <rFont val="Times New Roman"/>
        <charset val="0"/>
      </rPr>
      <t xml:space="preserve">
</t>
    </r>
  </si>
  <si>
    <r>
      <rPr>
        <sz val="10"/>
        <color rgb="FF171A1D"/>
        <rFont val="Times New Roman"/>
        <charset val="0"/>
      </rPr>
      <t>1</t>
    </r>
    <r>
      <rPr>
        <sz val="10"/>
        <color rgb="FF171A1D"/>
        <rFont val="仿宋_GB2312"/>
        <charset val="0"/>
      </rPr>
      <t>、</t>
    </r>
    <r>
      <rPr>
        <sz val="10"/>
        <color rgb="FF171A1D"/>
        <rFont val="Times New Roman"/>
        <charset val="0"/>
      </rPr>
      <t>2023</t>
    </r>
    <r>
      <rPr>
        <sz val="10"/>
        <color rgb="FF171A1D"/>
        <rFont val="仿宋_GB2312"/>
        <charset val="0"/>
      </rPr>
      <t>中国计算机学会软件工程和系统软件专委会专委换届志愿者</t>
    </r>
    <r>
      <rPr>
        <sz val="10"/>
        <color rgb="FF171A1D"/>
        <rFont val="Times New Roman"/>
        <charset val="0"/>
      </rPr>
      <t xml:space="preserve">
2</t>
    </r>
    <r>
      <rPr>
        <sz val="10"/>
        <color rgb="FF171A1D"/>
        <rFont val="仿宋_GB2312"/>
        <charset val="0"/>
      </rPr>
      <t>、</t>
    </r>
    <r>
      <rPr>
        <sz val="10"/>
        <color rgb="FF171A1D"/>
        <rFont val="Times New Roman"/>
        <charset val="0"/>
      </rPr>
      <t xml:space="preserve">Asia-Pacific Symposium on Internetware, </t>
    </r>
    <r>
      <rPr>
        <sz val="10"/>
        <color rgb="FF171A1D"/>
        <rFont val="仿宋_GB2312"/>
        <charset val="0"/>
      </rPr>
      <t>第</t>
    </r>
    <r>
      <rPr>
        <sz val="10"/>
        <color rgb="FF171A1D"/>
        <rFont val="Times New Roman"/>
        <charset val="0"/>
      </rPr>
      <t>14</t>
    </r>
    <r>
      <rPr>
        <sz val="10"/>
        <color rgb="FF171A1D"/>
        <rFont val="仿宋_GB2312"/>
        <charset val="0"/>
      </rPr>
      <t>届</t>
    </r>
    <r>
      <rPr>
        <sz val="10"/>
        <color rgb="FF171A1D"/>
        <rFont val="Times New Roman"/>
        <charset val="0"/>
      </rPr>
      <t>Internetware</t>
    </r>
    <r>
      <rPr>
        <sz val="10"/>
        <color rgb="FF171A1D"/>
        <rFont val="仿宋_GB2312"/>
        <charset val="0"/>
      </rPr>
      <t>会议志愿者</t>
    </r>
    <r>
      <rPr>
        <sz val="10"/>
        <color rgb="FF171A1D"/>
        <rFont val="Times New Roman"/>
        <charset val="0"/>
      </rPr>
      <t xml:space="preserve">
</t>
    </r>
  </si>
  <si>
    <t>刘壮</t>
  </si>
  <si>
    <r>
      <rPr>
        <sz val="10"/>
        <color rgb="FF171A1D"/>
        <rFont val="Times New Roman"/>
        <charset val="0"/>
      </rPr>
      <t>1</t>
    </r>
    <r>
      <rPr>
        <sz val="10"/>
        <color rgb="FF171A1D"/>
        <rFont val="仿宋_GB2312"/>
        <charset val="0"/>
      </rPr>
      <t>、</t>
    </r>
    <r>
      <rPr>
        <sz val="10"/>
        <color rgb="FF171A1D"/>
        <rFont val="Times New Roman"/>
        <charset val="0"/>
      </rPr>
      <t>2023</t>
    </r>
    <r>
      <rPr>
        <sz val="10"/>
        <color rgb="FF171A1D"/>
        <rFont val="仿宋_GB2312"/>
        <charset val="0"/>
      </rPr>
      <t>中国计算机学会软件工程和系统软件专委会专委换届志愿者</t>
    </r>
    <r>
      <rPr>
        <sz val="10"/>
        <color rgb="FF171A1D"/>
        <rFont val="Times New Roman"/>
        <charset val="0"/>
      </rPr>
      <t xml:space="preserve">
2</t>
    </r>
    <r>
      <rPr>
        <sz val="10"/>
        <color rgb="FF171A1D"/>
        <rFont val="仿宋_GB2312"/>
        <charset val="0"/>
      </rPr>
      <t>、</t>
    </r>
    <r>
      <rPr>
        <sz val="10"/>
        <color rgb="FF171A1D"/>
        <rFont val="Times New Roman"/>
        <charset val="0"/>
      </rPr>
      <t xml:space="preserve">Asia-Pacific Symposium on Internetware, </t>
    </r>
    <r>
      <rPr>
        <sz val="10"/>
        <color rgb="FF171A1D"/>
        <rFont val="仿宋_GB2312"/>
        <charset val="0"/>
      </rPr>
      <t>第</t>
    </r>
    <r>
      <rPr>
        <sz val="10"/>
        <color rgb="FF171A1D"/>
        <rFont val="Times New Roman"/>
        <charset val="0"/>
      </rPr>
      <t>14</t>
    </r>
    <r>
      <rPr>
        <sz val="10"/>
        <color rgb="FF171A1D"/>
        <rFont val="仿宋_GB2312"/>
        <charset val="0"/>
      </rPr>
      <t>届</t>
    </r>
    <r>
      <rPr>
        <sz val="10"/>
        <color rgb="FF171A1D"/>
        <rFont val="Times New Roman"/>
        <charset val="0"/>
      </rPr>
      <t>Internetware</t>
    </r>
    <r>
      <rPr>
        <sz val="10"/>
        <color rgb="FF171A1D"/>
        <rFont val="仿宋_GB2312"/>
        <charset val="0"/>
      </rPr>
      <t>会议志愿者</t>
    </r>
  </si>
  <si>
    <t>赵昱</t>
  </si>
  <si>
    <r>
      <rPr>
        <sz val="10"/>
        <color rgb="FF171A1D"/>
        <rFont val="Times New Roman"/>
        <charset val="0"/>
      </rPr>
      <t>1[4,</t>
    </r>
    <r>
      <rPr>
        <sz val="10"/>
        <color rgb="FF171A1D"/>
        <rFont val="仿宋_GB2312"/>
        <charset val="0"/>
      </rPr>
      <t>导</t>
    </r>
    <r>
      <rPr>
        <sz val="10"/>
        <color rgb="FF171A1D"/>
        <rFont val="Times New Roman"/>
        <charset val="0"/>
      </rPr>
      <t>2]</t>
    </r>
  </si>
  <si>
    <r>
      <rPr>
        <sz val="10"/>
        <color rgb="FF171A1D"/>
        <rFont val="Times New Roman"/>
        <charset val="0"/>
      </rPr>
      <t>1</t>
    </r>
    <r>
      <rPr>
        <sz val="10"/>
        <color rgb="FF171A1D"/>
        <rFont val="仿宋_GB2312"/>
        <charset val="0"/>
      </rPr>
      <t>、参加实验室组织的集体跑步活动</t>
    </r>
  </si>
  <si>
    <r>
      <rPr>
        <sz val="10"/>
        <color rgb="FF171A1D"/>
        <rFont val="Times New Roman"/>
        <charset val="0"/>
      </rPr>
      <t>1</t>
    </r>
    <r>
      <rPr>
        <sz val="10"/>
        <color rgb="FF171A1D"/>
        <rFont val="仿宋_GB2312"/>
        <charset val="0"/>
      </rPr>
      <t>、担任软件工程</t>
    </r>
    <r>
      <rPr>
        <sz val="10"/>
        <color rgb="FF171A1D"/>
        <rFont val="Times New Roman"/>
        <charset val="0"/>
      </rPr>
      <t>2023</t>
    </r>
    <r>
      <rPr>
        <sz val="10"/>
        <color rgb="FF171A1D"/>
        <rFont val="仿宋_GB2312"/>
        <charset val="0"/>
      </rPr>
      <t>级博士生班班长</t>
    </r>
  </si>
  <si>
    <t>邵子睿</t>
  </si>
  <si>
    <r>
      <rPr>
        <sz val="10"/>
        <color rgb="FF171A1D"/>
        <rFont val="Times New Roman"/>
        <charset val="0"/>
      </rPr>
      <t>1.</t>
    </r>
    <r>
      <rPr>
        <sz val="10"/>
        <color rgb="FF171A1D"/>
        <rFont val="仿宋_GB2312"/>
        <charset val="0"/>
      </rPr>
      <t>担任软件工程</t>
    </r>
    <r>
      <rPr>
        <sz val="10"/>
        <color rgb="FF171A1D"/>
        <rFont val="Times New Roman"/>
        <charset val="0"/>
      </rPr>
      <t>2101</t>
    </r>
    <r>
      <rPr>
        <sz val="10"/>
        <color rgb="FF171A1D"/>
        <rFont val="仿宋_GB2312"/>
        <charset val="0"/>
      </rPr>
      <t>班实习就业委员</t>
    </r>
  </si>
  <si>
    <t>郝梓淇</t>
  </si>
  <si>
    <t>方则宽</t>
  </si>
  <si>
    <t>虞词博</t>
  </si>
  <si>
    <t>高旭</t>
  </si>
  <si>
    <t>蔡超翔</t>
  </si>
  <si>
    <t>冯彦彰</t>
  </si>
  <si>
    <t>董天舒</t>
  </si>
  <si>
    <t>刘绮</t>
  </si>
  <si>
    <t>励翔东</t>
  </si>
  <si>
    <t>杨帆</t>
  </si>
  <si>
    <t>马腾</t>
  </si>
  <si>
    <t>王梦如</t>
  </si>
  <si>
    <t>葛宇航</t>
  </si>
  <si>
    <t>包云泰</t>
  </si>
  <si>
    <t>孙思颖</t>
  </si>
  <si>
    <t>张博宇</t>
  </si>
  <si>
    <t xml:space="preserve">Ⅰ类论文  </t>
  </si>
  <si>
    <t xml:space="preserve">Ⅰ类论文短论文  </t>
  </si>
  <si>
    <t xml:space="preserve">Ⅱ类论文短论文 </t>
  </si>
  <si>
    <t xml:space="preserve">竞赛获奖 </t>
  </si>
  <si>
    <t xml:space="preserve">开源代码  </t>
  </si>
  <si>
    <t>王松</t>
  </si>
  <si>
    <r>
      <rPr>
        <sz val="10"/>
        <color rgb="FF000000"/>
        <rFont val="仿宋_GB2312"/>
        <charset val="134"/>
      </rPr>
      <t>软件工程</t>
    </r>
    <r>
      <rPr>
        <sz val="10"/>
        <color rgb="FF000000"/>
        <rFont val="Times New Roman"/>
        <charset val="134"/>
      </rPr>
      <t>2101</t>
    </r>
    <r>
      <rPr>
        <sz val="10"/>
        <color rgb="FF000000"/>
        <rFont val="仿宋_GB2312"/>
        <charset val="134"/>
      </rPr>
      <t>班</t>
    </r>
  </si>
  <si>
    <t>1[1]; 1[3]</t>
  </si>
  <si>
    <r>
      <rPr>
        <sz val="10"/>
        <color rgb="FF000000"/>
        <rFont val="仿宋_GB2312"/>
        <charset val="134"/>
      </rPr>
      <t>三等奖</t>
    </r>
    <r>
      <rPr>
        <sz val="10"/>
        <color rgb="FF000000"/>
        <rFont val="Times New Roman"/>
        <charset val="134"/>
      </rPr>
      <t>1[2]</t>
    </r>
  </si>
  <si>
    <r>
      <rPr>
        <sz val="10"/>
        <color rgb="FF000000"/>
        <rFont val="仿宋_GB2312"/>
        <charset val="134"/>
      </rPr>
      <t>软工</t>
    </r>
    <r>
      <rPr>
        <sz val="10"/>
        <color rgb="FF000000"/>
        <rFont val="Times New Roman"/>
        <charset val="134"/>
      </rPr>
      <t>2101</t>
    </r>
    <r>
      <rPr>
        <sz val="10"/>
        <color rgb="FF000000"/>
        <rFont val="仿宋_GB2312"/>
        <charset val="134"/>
      </rPr>
      <t>班纪检委员</t>
    </r>
    <r>
      <rPr>
        <sz val="10"/>
        <color rgb="FF000000"/>
        <rFont val="Times New Roman"/>
        <charset val="134"/>
      </rPr>
      <t xml:space="preserve">
1.5</t>
    </r>
  </si>
  <si>
    <t>梁孝转</t>
  </si>
  <si>
    <t>共青团员</t>
  </si>
  <si>
    <r>
      <rPr>
        <sz val="10"/>
        <color rgb="FF000000"/>
        <rFont val="Times New Roman"/>
        <charset val="134"/>
      </rPr>
      <t>1[1], 1[4,</t>
    </r>
    <r>
      <rPr>
        <sz val="10"/>
        <color rgb="FF000000"/>
        <rFont val="仿宋_GB2312"/>
        <charset val="134"/>
      </rPr>
      <t>导</t>
    </r>
    <r>
      <rPr>
        <sz val="10"/>
        <color rgb="FF000000"/>
        <rFont val="Times New Roman"/>
        <charset val="134"/>
      </rPr>
      <t xml:space="preserve">1], 1[4, </t>
    </r>
    <r>
      <rPr>
        <sz val="10"/>
        <color rgb="FF000000"/>
        <rFont val="仿宋_GB2312"/>
        <charset val="134"/>
      </rPr>
      <t>导</t>
    </r>
    <r>
      <rPr>
        <sz val="10"/>
        <color rgb="FF000000"/>
        <rFont val="Times New Roman"/>
        <charset val="134"/>
      </rPr>
      <t>3]</t>
    </r>
  </si>
  <si>
    <t>罗诗雅</t>
  </si>
  <si>
    <t>2[1]</t>
  </si>
  <si>
    <r>
      <rPr>
        <sz val="10"/>
        <color rgb="FF000000"/>
        <rFont val="仿宋_GB2312"/>
        <charset val="134"/>
      </rPr>
      <t>发明专利（实审阶段）</t>
    </r>
    <r>
      <rPr>
        <sz val="10"/>
        <color rgb="FF000000"/>
        <rFont val="Times New Roman"/>
        <charset val="134"/>
      </rPr>
      <t>1[2,</t>
    </r>
    <r>
      <rPr>
        <sz val="10"/>
        <color rgb="FF000000"/>
        <rFont val="仿宋_GB2312"/>
        <charset val="134"/>
      </rPr>
      <t>导</t>
    </r>
    <r>
      <rPr>
        <sz val="10"/>
        <color rgb="FF000000"/>
        <rFont val="Times New Roman"/>
        <charset val="134"/>
      </rPr>
      <t>1]</t>
    </r>
  </si>
  <si>
    <t>汪鹏飞</t>
  </si>
  <si>
    <r>
      <rPr>
        <sz val="10"/>
        <color rgb="FF000000"/>
        <rFont val="仿宋_GB2312"/>
        <charset val="134"/>
      </rPr>
      <t>发明专利（授权）</t>
    </r>
    <r>
      <rPr>
        <sz val="10"/>
        <color rgb="FF000000"/>
        <rFont val="Times New Roman"/>
        <charset val="134"/>
      </rPr>
      <t>1[4]</t>
    </r>
  </si>
  <si>
    <r>
      <rPr>
        <sz val="10"/>
        <color rgb="FF000000"/>
        <rFont val="仿宋_GB2312"/>
        <charset val="134"/>
      </rPr>
      <t>软工</t>
    </r>
    <r>
      <rPr>
        <sz val="10"/>
        <color rgb="FF000000"/>
        <rFont val="Times New Roman"/>
        <charset val="134"/>
      </rPr>
      <t>2101</t>
    </r>
    <r>
      <rPr>
        <sz val="10"/>
        <color rgb="FF000000"/>
        <rFont val="仿宋_GB2312"/>
        <charset val="134"/>
      </rPr>
      <t>班宣传委员</t>
    </r>
    <r>
      <rPr>
        <sz val="10"/>
        <color rgb="FF000000"/>
        <rFont val="Times New Roman"/>
        <charset val="134"/>
      </rPr>
      <t xml:space="preserve">
1.5</t>
    </r>
  </si>
  <si>
    <t>朱鑫军</t>
  </si>
  <si>
    <t>曾志豪</t>
  </si>
  <si>
    <t>曾晓灿</t>
  </si>
  <si>
    <t>1[2]</t>
  </si>
  <si>
    <r>
      <rPr>
        <sz val="10"/>
        <color rgb="FF000000"/>
        <rFont val="仿宋_GB2312"/>
        <charset val="134"/>
      </rPr>
      <t>发明专利（授权）</t>
    </r>
    <r>
      <rPr>
        <sz val="10"/>
        <color rgb="FF000000"/>
        <rFont val="Times New Roman"/>
        <charset val="134"/>
      </rPr>
      <t>1[2,</t>
    </r>
    <r>
      <rPr>
        <sz val="10"/>
        <color rgb="FF000000"/>
        <rFont val="仿宋_GB2312"/>
        <charset val="134"/>
      </rPr>
      <t>导</t>
    </r>
    <r>
      <rPr>
        <sz val="10"/>
        <color rgb="FF000000"/>
        <rFont val="Times New Roman"/>
        <charset val="134"/>
      </rPr>
      <t>1]</t>
    </r>
  </si>
  <si>
    <t>徐嘉晨</t>
  </si>
  <si>
    <r>
      <rPr>
        <sz val="10"/>
        <color rgb="FF000000"/>
        <rFont val="Times New Roman"/>
        <charset val="134"/>
      </rPr>
      <t>1[3,</t>
    </r>
    <r>
      <rPr>
        <sz val="10"/>
        <color rgb="FF000000"/>
        <rFont val="仿宋_GB2312"/>
        <charset val="134"/>
      </rPr>
      <t>导</t>
    </r>
    <r>
      <rPr>
        <sz val="10"/>
        <color rgb="FF000000"/>
        <rFont val="Times New Roman"/>
        <charset val="134"/>
      </rPr>
      <t>1],1[4]</t>
    </r>
  </si>
  <si>
    <t>徐文祥</t>
  </si>
  <si>
    <t>程思源</t>
  </si>
  <si>
    <t>陈锶皓</t>
  </si>
  <si>
    <r>
      <rPr>
        <sz val="10"/>
        <color rgb="FF000000"/>
        <rFont val="仿宋_GB2312"/>
        <charset val="134"/>
      </rPr>
      <t>任学院研究生会席</t>
    </r>
    <r>
      <rPr>
        <sz val="10"/>
        <color rgb="FF000000"/>
        <rFont val="Times New Roman"/>
        <charset val="134"/>
      </rPr>
      <t xml:space="preserve">
6</t>
    </r>
  </si>
  <si>
    <t>许惠婷</t>
  </si>
  <si>
    <r>
      <rPr>
        <sz val="10"/>
        <color rgb="FF000000"/>
        <rFont val="仿宋_GB2312"/>
        <charset val="134"/>
      </rPr>
      <t>三等奖</t>
    </r>
    <r>
      <rPr>
        <sz val="10"/>
        <color rgb="FF000000"/>
        <rFont val="Times New Roman"/>
        <charset val="134"/>
      </rPr>
      <t>1[1]</t>
    </r>
  </si>
  <si>
    <r>
      <rPr>
        <sz val="10"/>
        <color rgb="FF000000"/>
        <rFont val="仿宋_GB2312"/>
        <charset val="134"/>
      </rPr>
      <t>软工</t>
    </r>
    <r>
      <rPr>
        <sz val="10"/>
        <color rgb="FF000000"/>
        <rFont val="Times New Roman"/>
        <charset val="134"/>
      </rPr>
      <t>2101</t>
    </r>
    <r>
      <rPr>
        <sz val="10"/>
        <color rgb="FF000000"/>
        <rFont val="仿宋_GB2312"/>
        <charset val="134"/>
      </rPr>
      <t>班文体委员</t>
    </r>
    <r>
      <rPr>
        <sz val="10"/>
        <color rgb="FF000000"/>
        <rFont val="Times New Roman"/>
        <charset val="134"/>
      </rPr>
      <t xml:space="preserve">
1.8</t>
    </r>
  </si>
  <si>
    <t>杨旭</t>
  </si>
  <si>
    <r>
      <rPr>
        <sz val="10"/>
        <color rgb="FF000000"/>
        <rFont val="仿宋_GB2312"/>
        <charset val="134"/>
      </rPr>
      <t>软工</t>
    </r>
    <r>
      <rPr>
        <sz val="10"/>
        <color rgb="FF000000"/>
        <rFont val="Times New Roman"/>
        <charset val="134"/>
      </rPr>
      <t>2101</t>
    </r>
    <r>
      <rPr>
        <sz val="10"/>
        <color rgb="FF000000"/>
        <rFont val="仿宋_GB2312"/>
        <charset val="134"/>
      </rPr>
      <t>班班长、</t>
    </r>
    <r>
      <rPr>
        <sz val="10"/>
        <color rgb="FF000000"/>
        <rFont val="Times New Roman"/>
        <charset val="134"/>
      </rPr>
      <t xml:space="preserve">
</t>
    </r>
    <r>
      <rPr>
        <sz val="10"/>
        <color rgb="FF000000"/>
        <rFont val="仿宋_GB2312"/>
        <charset val="134"/>
      </rPr>
      <t>读书社副社长、</t>
    </r>
    <r>
      <rPr>
        <sz val="10"/>
        <color rgb="FF000000"/>
        <rFont val="Times New Roman"/>
        <charset val="134"/>
      </rPr>
      <t xml:space="preserve">
</t>
    </r>
    <r>
      <rPr>
        <sz val="10"/>
        <color rgb="FF000000"/>
        <rFont val="仿宋_GB2312"/>
        <charset val="134"/>
      </rPr>
      <t>街舞社副社长</t>
    </r>
    <r>
      <rPr>
        <sz val="10"/>
        <color rgb="FF000000"/>
        <rFont val="Times New Roman"/>
        <charset val="134"/>
      </rPr>
      <t xml:space="preserve">
5.4</t>
    </r>
  </si>
  <si>
    <t>乐紫莹</t>
  </si>
  <si>
    <r>
      <rPr>
        <sz val="10"/>
        <color rgb="FF000000"/>
        <rFont val="仿宋_GB2312"/>
        <charset val="134"/>
      </rPr>
      <t>软工</t>
    </r>
    <r>
      <rPr>
        <sz val="10"/>
        <color rgb="FF000000"/>
        <rFont val="Times New Roman"/>
        <charset val="134"/>
      </rPr>
      <t>2101</t>
    </r>
    <r>
      <rPr>
        <sz val="10"/>
        <color rgb="FF000000"/>
        <rFont val="仿宋_GB2312"/>
        <charset val="134"/>
      </rPr>
      <t>班团支书</t>
    </r>
    <r>
      <rPr>
        <sz val="10"/>
        <color rgb="FF000000"/>
        <rFont val="Times New Roman"/>
        <charset val="134"/>
      </rPr>
      <t xml:space="preserve">
5.2</t>
    </r>
  </si>
  <si>
    <t>蔡鑫伟</t>
  </si>
  <si>
    <r>
      <rPr>
        <sz val="10"/>
        <color rgb="FF000000"/>
        <rFont val="Times New Roman"/>
        <charset val="134"/>
      </rPr>
      <t>openHarmony</t>
    </r>
    <r>
      <rPr>
        <sz val="10"/>
        <color rgb="FF000000"/>
        <rFont val="仿宋_GB2312"/>
        <charset val="134"/>
      </rPr>
      <t>社区贡献</t>
    </r>
    <r>
      <rPr>
        <sz val="10"/>
        <color rgb="FF000000"/>
        <rFont val="Times New Roman"/>
        <charset val="134"/>
      </rPr>
      <t xml:space="preserve">
OpenHarmony/arkcompiler_ets_runtime</t>
    </r>
    <r>
      <rPr>
        <sz val="10"/>
        <color rgb="FF000000"/>
        <rFont val="仿宋_GB2312"/>
        <charset val="134"/>
      </rPr>
      <t>项目</t>
    </r>
    <r>
      <rPr>
        <sz val="10"/>
        <color rgb="FF000000"/>
        <rFont val="Times New Roman"/>
        <charset val="134"/>
      </rPr>
      <t>PR</t>
    </r>
    <r>
      <rPr>
        <sz val="10"/>
        <color rgb="FF000000"/>
        <rFont val="仿宋_GB2312"/>
        <charset val="134"/>
      </rPr>
      <t>：</t>
    </r>
    <r>
      <rPr>
        <sz val="10"/>
        <color rgb="FF000000"/>
        <rFont val="Times New Roman"/>
        <charset val="134"/>
      </rPr>
      <t>4512</t>
    </r>
    <r>
      <rPr>
        <sz val="10"/>
        <color rgb="FF000000"/>
        <rFont val="仿宋_GB2312"/>
        <charset val="134"/>
      </rPr>
      <t>，</t>
    </r>
    <r>
      <rPr>
        <sz val="10"/>
        <color rgb="FF000000"/>
        <rFont val="Times New Roman"/>
        <charset val="134"/>
      </rPr>
      <t>4663</t>
    </r>
    <r>
      <rPr>
        <sz val="10"/>
        <color rgb="FF000000"/>
        <rFont val="仿宋_GB2312"/>
        <charset val="134"/>
      </rPr>
      <t>，</t>
    </r>
    <r>
      <rPr>
        <sz val="10"/>
        <color rgb="FF000000"/>
        <rFont val="Times New Roman"/>
        <charset val="134"/>
      </rPr>
      <t>4680</t>
    </r>
    <r>
      <rPr>
        <sz val="10"/>
        <color rgb="FF000000"/>
        <rFont val="仿宋_GB2312"/>
        <charset val="134"/>
      </rPr>
      <t>，</t>
    </r>
    <r>
      <rPr>
        <sz val="10"/>
        <color rgb="FF000000"/>
        <rFont val="Times New Roman"/>
        <charset val="134"/>
      </rPr>
      <t>4762</t>
    </r>
    <r>
      <rPr>
        <sz val="10"/>
        <color rgb="FF000000"/>
        <rFont val="仿宋_GB2312"/>
        <charset val="134"/>
      </rPr>
      <t>，</t>
    </r>
    <r>
      <rPr>
        <sz val="10"/>
        <color rgb="FF000000"/>
        <rFont val="Times New Roman"/>
        <charset val="134"/>
      </rPr>
      <t>4793</t>
    </r>
    <r>
      <rPr>
        <sz val="10"/>
        <color rgb="FF000000"/>
        <rFont val="仿宋_GB2312"/>
        <charset val="134"/>
      </rPr>
      <t>，</t>
    </r>
    <r>
      <rPr>
        <sz val="10"/>
        <color rgb="FF000000"/>
        <rFont val="Times New Roman"/>
        <charset val="134"/>
      </rPr>
      <t>4842</t>
    </r>
  </si>
  <si>
    <t>赵心治</t>
  </si>
  <si>
    <r>
      <rPr>
        <sz val="10"/>
        <color rgb="FF000000"/>
        <rFont val="Times New Roman"/>
        <charset val="134"/>
      </rPr>
      <t>coding</t>
    </r>
    <r>
      <rPr>
        <sz val="10"/>
        <color rgb="FF000000"/>
        <rFont val="仿宋_GB2312"/>
        <charset val="134"/>
      </rPr>
      <t>俱乐部干事</t>
    </r>
    <r>
      <rPr>
        <sz val="10"/>
        <color rgb="FF000000"/>
        <rFont val="Times New Roman"/>
        <charset val="134"/>
      </rPr>
      <t xml:space="preserve">
1.2</t>
    </r>
  </si>
  <si>
    <t>倪广琛</t>
  </si>
  <si>
    <r>
      <rPr>
        <sz val="10"/>
        <color rgb="FF000000"/>
        <rFont val="仿宋_GB2312"/>
        <charset val="134"/>
      </rPr>
      <t>罗子怡</t>
    </r>
    <r>
      <rPr>
        <sz val="10"/>
        <color rgb="FF000000"/>
        <rFont val="Times New Roman"/>
        <charset val="134"/>
      </rPr>
      <t xml:space="preserve"> </t>
    </r>
  </si>
  <si>
    <t>预备党员</t>
  </si>
  <si>
    <t>方梦成</t>
  </si>
  <si>
    <t>高荣秀</t>
  </si>
  <si>
    <t>林帅浩</t>
  </si>
  <si>
    <r>
      <rPr>
        <sz val="10"/>
        <color rgb="FF000000"/>
        <rFont val="仿宋_GB2312"/>
        <charset val="134"/>
      </rPr>
      <t>软工</t>
    </r>
    <r>
      <rPr>
        <sz val="10"/>
        <color rgb="FF000000"/>
        <rFont val="Times New Roman"/>
        <charset val="134"/>
      </rPr>
      <t>2021</t>
    </r>
    <r>
      <rPr>
        <sz val="10"/>
        <color rgb="FF000000"/>
        <rFont val="仿宋_GB2312"/>
        <charset val="134"/>
      </rPr>
      <t>班副班长</t>
    </r>
    <r>
      <rPr>
        <sz val="10"/>
        <color rgb="FF000000"/>
        <rFont val="Times New Roman"/>
        <charset val="134"/>
      </rPr>
      <t xml:space="preserve">
2</t>
    </r>
  </si>
  <si>
    <t>詹辉</t>
  </si>
  <si>
    <t>徐诚阳</t>
  </si>
  <si>
    <r>
      <rPr>
        <sz val="10"/>
        <color rgb="FF000000"/>
        <rFont val="仿宋_GB2312"/>
        <charset val="134"/>
      </rPr>
      <t>发明专利（实审阶段）</t>
    </r>
    <r>
      <rPr>
        <sz val="10"/>
        <color rgb="FF000000"/>
        <rFont val="Times New Roman"/>
        <charset val="134"/>
      </rPr>
      <t>1[3,</t>
    </r>
    <r>
      <rPr>
        <sz val="10"/>
        <color rgb="FF000000"/>
        <rFont val="仿宋_GB2312"/>
        <charset val="134"/>
      </rPr>
      <t>大导</t>
    </r>
    <r>
      <rPr>
        <sz val="10"/>
        <color rgb="FF000000"/>
        <rFont val="Times New Roman"/>
        <charset val="134"/>
      </rPr>
      <t>1</t>
    </r>
    <r>
      <rPr>
        <sz val="10"/>
        <color rgb="FF000000"/>
        <rFont val="仿宋_GB2312"/>
        <charset val="134"/>
      </rPr>
      <t>，小导</t>
    </r>
    <r>
      <rPr>
        <sz val="10"/>
        <color rgb="FF000000"/>
        <rFont val="Times New Roman"/>
        <charset val="134"/>
      </rPr>
      <t>2]</t>
    </r>
  </si>
  <si>
    <t>王鑫</t>
  </si>
  <si>
    <r>
      <rPr>
        <sz val="10"/>
        <color rgb="FF000000"/>
        <rFont val="仿宋_GB2312"/>
        <charset val="134"/>
      </rPr>
      <t>软工</t>
    </r>
    <r>
      <rPr>
        <sz val="10"/>
        <color rgb="FF000000"/>
        <rFont val="Times New Roman"/>
        <charset val="134"/>
      </rPr>
      <t>2101</t>
    </r>
    <r>
      <rPr>
        <sz val="10"/>
        <color rgb="FF000000"/>
        <rFont val="仿宋_GB2312"/>
        <charset val="134"/>
      </rPr>
      <t>班组织委员</t>
    </r>
    <r>
      <rPr>
        <sz val="10"/>
        <color rgb="FF000000"/>
        <rFont val="Times New Roman"/>
        <charset val="134"/>
      </rPr>
      <t xml:space="preserve">
1.5</t>
    </r>
  </si>
  <si>
    <t>李宇</t>
  </si>
  <si>
    <r>
      <rPr>
        <sz val="10"/>
        <color rgb="FF000000"/>
        <rFont val="仿宋_GB2312"/>
        <charset val="134"/>
      </rPr>
      <t>三等奖</t>
    </r>
    <r>
      <rPr>
        <sz val="10"/>
        <color rgb="FF000000"/>
        <rFont val="Times New Roman"/>
        <charset val="134"/>
      </rPr>
      <t>1[4]</t>
    </r>
  </si>
  <si>
    <t>陈凯隆</t>
  </si>
  <si>
    <r>
      <rPr>
        <sz val="10"/>
        <color rgb="FF000000"/>
        <rFont val="仿宋_GB2312"/>
        <charset val="134"/>
      </rPr>
      <t>软件工程</t>
    </r>
    <r>
      <rPr>
        <sz val="10"/>
        <color rgb="FF000000"/>
        <rFont val="Times New Roman"/>
        <charset val="134"/>
      </rPr>
      <t>1901</t>
    </r>
    <r>
      <rPr>
        <sz val="10"/>
        <color rgb="FF000000"/>
        <rFont val="仿宋_GB2312"/>
        <charset val="134"/>
      </rPr>
      <t>班</t>
    </r>
  </si>
  <si>
    <t>李书州</t>
  </si>
  <si>
    <t>潘兆丰</t>
  </si>
  <si>
    <t>邹弘嘉</t>
  </si>
  <si>
    <t>徐莹</t>
  </si>
  <si>
    <t>叶琦熠</t>
  </si>
  <si>
    <t>王志昊</t>
  </si>
  <si>
    <t>戚忠达</t>
  </si>
  <si>
    <t>张晨旭</t>
  </si>
  <si>
    <t>中共预备党员</t>
  </si>
  <si>
    <t>欧明锋</t>
  </si>
  <si>
    <t>王正浩</t>
  </si>
  <si>
    <t>陈天浩</t>
  </si>
  <si>
    <t>周宏</t>
  </si>
  <si>
    <t>段瑶光</t>
  </si>
  <si>
    <t>郭昕蓉</t>
  </si>
  <si>
    <r>
      <rPr>
        <sz val="10"/>
        <color indexed="8"/>
        <rFont val="仿宋_GB2312"/>
        <charset val="134"/>
      </rPr>
      <t>软件工程</t>
    </r>
    <r>
      <rPr>
        <sz val="10"/>
        <color indexed="8"/>
        <rFont val="Times New Roman"/>
        <charset val="134"/>
      </rPr>
      <t>2102</t>
    </r>
    <r>
      <rPr>
        <sz val="10"/>
        <color indexed="8"/>
        <rFont val="仿宋_GB2312"/>
        <charset val="134"/>
      </rPr>
      <t>班</t>
    </r>
  </si>
  <si>
    <r>
      <rPr>
        <sz val="10"/>
        <color indexed="8"/>
        <rFont val="Times New Roman"/>
        <charset val="134"/>
      </rPr>
      <t>1[2,</t>
    </r>
    <r>
      <rPr>
        <sz val="10"/>
        <color indexed="8"/>
        <rFont val="仿宋_GB2312"/>
        <charset val="134"/>
      </rPr>
      <t>导</t>
    </r>
    <r>
      <rPr>
        <sz val="10"/>
        <color indexed="8"/>
        <rFont val="Times New Roman"/>
        <charset val="134"/>
      </rPr>
      <t>1]</t>
    </r>
  </si>
  <si>
    <r>
      <rPr>
        <sz val="10"/>
        <color indexed="8"/>
        <rFont val="仿宋_GB2312"/>
        <charset val="134"/>
      </rPr>
      <t>发明专利</t>
    </r>
    <r>
      <rPr>
        <sz val="10"/>
        <color indexed="8"/>
        <rFont val="Times New Roman"/>
        <charset val="134"/>
      </rPr>
      <t>1[2</t>
    </r>
    <r>
      <rPr>
        <sz val="10"/>
        <color indexed="8"/>
        <rFont val="仿宋_GB2312"/>
        <charset val="134"/>
      </rPr>
      <t>，导</t>
    </r>
    <r>
      <rPr>
        <sz val="10"/>
        <color indexed="8"/>
        <rFont val="Times New Roman"/>
        <charset val="134"/>
      </rPr>
      <t>1]</t>
    </r>
  </si>
  <si>
    <r>
      <rPr>
        <sz val="10"/>
        <color indexed="8"/>
        <rFont val="Times New Roman"/>
        <charset val="134"/>
      </rPr>
      <t>1.</t>
    </r>
    <r>
      <rPr>
        <sz val="10"/>
        <color indexed="8"/>
        <rFont val="仿宋_GB2312"/>
        <charset val="134"/>
      </rPr>
      <t>担任读书社组织部长</t>
    </r>
  </si>
  <si>
    <t>戴文清</t>
  </si>
  <si>
    <r>
      <rPr>
        <sz val="10"/>
        <color indexed="8"/>
        <rFont val="仿宋_GB2312"/>
        <charset val="134"/>
      </rPr>
      <t>发明专利</t>
    </r>
    <r>
      <rPr>
        <sz val="10"/>
        <color indexed="8"/>
        <rFont val="Times New Roman"/>
        <charset val="134"/>
      </rPr>
      <t>1[1]</t>
    </r>
  </si>
  <si>
    <r>
      <rPr>
        <sz val="10"/>
        <color indexed="8"/>
        <rFont val="Times New Roman"/>
        <charset val="134"/>
      </rPr>
      <t>20</t>
    </r>
    <r>
      <rPr>
        <sz val="10"/>
        <color indexed="8"/>
        <rFont val="仿宋_GB2312"/>
        <charset val="134"/>
      </rPr>
      <t>分</t>
    </r>
  </si>
  <si>
    <t>张逸飞</t>
  </si>
  <si>
    <t>程哲</t>
  </si>
  <si>
    <t xml:space="preserve"> </t>
  </si>
  <si>
    <t>王晨璐</t>
  </si>
  <si>
    <r>
      <rPr>
        <sz val="10"/>
        <color indexed="8"/>
        <rFont val="Times New Roman"/>
        <charset val="134"/>
      </rPr>
      <t>1</t>
    </r>
    <r>
      <rPr>
        <sz val="10"/>
        <color indexed="8"/>
        <rFont val="仿宋_GB2312"/>
        <charset val="134"/>
      </rPr>
      <t>、</t>
    </r>
    <r>
      <rPr>
        <sz val="10"/>
        <color indexed="8"/>
        <rFont val="Times New Roman"/>
        <charset val="134"/>
      </rPr>
      <t xml:space="preserve"> </t>
    </r>
    <r>
      <rPr>
        <sz val="10"/>
        <color indexed="8"/>
        <rFont val="仿宋_GB2312"/>
        <charset val="134"/>
      </rPr>
      <t>担任软件工程</t>
    </r>
    <r>
      <rPr>
        <sz val="10"/>
        <color indexed="8"/>
        <rFont val="Times New Roman"/>
        <charset val="134"/>
      </rPr>
      <t>2102</t>
    </r>
    <r>
      <rPr>
        <sz val="10"/>
        <color indexed="8"/>
        <rFont val="仿宋_GB2312"/>
        <charset val="134"/>
      </rPr>
      <t>班实习就业委员</t>
    </r>
    <r>
      <rPr>
        <sz val="10"/>
        <color indexed="8"/>
        <rFont val="Times New Roman"/>
        <charset val="134"/>
      </rPr>
      <t xml:space="preserve">
2</t>
    </r>
    <r>
      <rPr>
        <sz val="10"/>
        <color indexed="8"/>
        <rFont val="仿宋_GB2312"/>
        <charset val="134"/>
      </rPr>
      <t>、担任软件学院研究生会宣传部部长</t>
    </r>
  </si>
  <si>
    <r>
      <rPr>
        <sz val="10"/>
        <color indexed="8"/>
        <rFont val="仿宋_GB2312"/>
        <charset val="134"/>
      </rPr>
      <t>方</t>
    </r>
    <r>
      <rPr>
        <sz val="10"/>
        <color indexed="8"/>
        <rFont val="宋体"/>
        <charset val="134"/>
      </rPr>
      <t>昳</t>
    </r>
    <r>
      <rPr>
        <sz val="10"/>
        <color indexed="8"/>
        <rFont val="仿宋_GB2312"/>
        <charset val="134"/>
      </rPr>
      <t>雯</t>
    </r>
  </si>
  <si>
    <r>
      <rPr>
        <sz val="10"/>
        <color indexed="8"/>
        <rFont val="仿宋_GB2312"/>
        <charset val="134"/>
      </rPr>
      <t>发明专利</t>
    </r>
    <r>
      <rPr>
        <sz val="10"/>
        <color indexed="8"/>
        <rFont val="Times New Roman"/>
        <charset val="134"/>
      </rPr>
      <t xml:space="preserve">3[4]
</t>
    </r>
    <r>
      <rPr>
        <sz val="10"/>
        <color indexed="8"/>
        <rFont val="仿宋_GB2312"/>
        <charset val="134"/>
      </rPr>
      <t>发明专利</t>
    </r>
    <r>
      <rPr>
        <sz val="10"/>
        <color indexed="8"/>
        <rFont val="Times New Roman"/>
        <charset val="134"/>
      </rPr>
      <t xml:space="preserve">4[4]
</t>
    </r>
  </si>
  <si>
    <t>吴征阳</t>
  </si>
  <si>
    <r>
      <rPr>
        <sz val="10"/>
        <color indexed="8"/>
        <rFont val="仿宋_GB2312"/>
        <charset val="134"/>
      </rPr>
      <t>软件工程</t>
    </r>
    <r>
      <rPr>
        <sz val="10"/>
        <color indexed="8"/>
        <rFont val="Times New Roman"/>
        <charset val="134"/>
      </rPr>
      <t>2102</t>
    </r>
  </si>
  <si>
    <r>
      <rPr>
        <sz val="10"/>
        <color indexed="8"/>
        <rFont val="仿宋_GB2312"/>
        <charset val="134"/>
      </rPr>
      <t>发明专利</t>
    </r>
    <r>
      <rPr>
        <sz val="10"/>
        <color indexed="8"/>
        <rFont val="Times New Roman"/>
        <charset val="134"/>
      </rPr>
      <t>1[1];1[4]</t>
    </r>
  </si>
  <si>
    <t>1、担任软件工程2102班组织委员</t>
  </si>
  <si>
    <t>严捷伟</t>
  </si>
  <si>
    <r>
      <rPr>
        <sz val="10"/>
        <color indexed="8"/>
        <rFont val="Times New Roman"/>
        <charset val="134"/>
      </rPr>
      <t xml:space="preserve">1. </t>
    </r>
    <r>
      <rPr>
        <sz val="10"/>
        <color indexed="8"/>
        <rFont val="仿宋_GB2312"/>
        <charset val="134"/>
      </rPr>
      <t>担任软工</t>
    </r>
    <r>
      <rPr>
        <sz val="10"/>
        <color indexed="8"/>
        <rFont val="Times New Roman"/>
        <charset val="134"/>
      </rPr>
      <t>2102</t>
    </r>
    <r>
      <rPr>
        <sz val="10"/>
        <color indexed="8"/>
        <rFont val="仿宋_GB2312"/>
        <charset val="134"/>
      </rPr>
      <t>班班长</t>
    </r>
  </si>
  <si>
    <t>吴菲祺</t>
  </si>
  <si>
    <r>
      <rPr>
        <sz val="10"/>
        <color indexed="8"/>
        <rFont val="Times New Roman"/>
        <charset val="134"/>
      </rPr>
      <t xml:space="preserve">1. </t>
    </r>
    <r>
      <rPr>
        <sz val="10"/>
        <color indexed="8"/>
        <rFont val="仿宋_GB2312"/>
        <charset val="134"/>
      </rPr>
      <t>担任软工</t>
    </r>
    <r>
      <rPr>
        <sz val="10"/>
        <color indexed="8"/>
        <rFont val="Times New Roman"/>
        <charset val="134"/>
      </rPr>
      <t xml:space="preserve"> 2102 </t>
    </r>
    <r>
      <rPr>
        <sz val="10"/>
        <color indexed="8"/>
        <rFont val="仿宋_GB2312"/>
        <charset val="134"/>
      </rPr>
      <t>班团支书</t>
    </r>
  </si>
  <si>
    <t>陈依伦</t>
  </si>
  <si>
    <r>
      <rPr>
        <sz val="10"/>
        <rFont val="仿宋_GB2312"/>
        <charset val="134"/>
      </rPr>
      <t>软件工程</t>
    </r>
    <r>
      <rPr>
        <sz val="10"/>
        <rFont val="Times New Roman"/>
        <charset val="134"/>
      </rPr>
      <t>2101</t>
    </r>
    <r>
      <rPr>
        <sz val="10"/>
        <rFont val="仿宋_GB2312"/>
        <charset val="134"/>
      </rPr>
      <t>班</t>
    </r>
  </si>
  <si>
    <r>
      <rPr>
        <sz val="10"/>
        <rFont val="仿宋_GB2312"/>
        <charset val="134"/>
      </rPr>
      <t>发明专利</t>
    </r>
    <r>
      <rPr>
        <sz val="10"/>
        <rFont val="Times New Roman"/>
        <charset val="134"/>
      </rPr>
      <t>1[2</t>
    </r>
    <r>
      <rPr>
        <sz val="10"/>
        <rFont val="仿宋_GB2312"/>
        <charset val="134"/>
      </rPr>
      <t>，导</t>
    </r>
    <r>
      <rPr>
        <sz val="10"/>
        <rFont val="Times New Roman"/>
        <charset val="134"/>
      </rPr>
      <t>1]</t>
    </r>
  </si>
  <si>
    <r>
      <rPr>
        <sz val="10"/>
        <rFont val="Times New Roman"/>
        <charset val="134"/>
      </rPr>
      <t>1</t>
    </r>
    <r>
      <rPr>
        <sz val="10"/>
        <rFont val="仿宋_GB2312"/>
        <charset val="134"/>
      </rPr>
      <t>、担任软件工程</t>
    </r>
    <r>
      <rPr>
        <sz val="10"/>
        <rFont val="Times New Roman"/>
        <charset val="134"/>
      </rPr>
      <t>2102</t>
    </r>
    <r>
      <rPr>
        <sz val="10"/>
        <rFont val="仿宋_GB2312"/>
        <charset val="134"/>
      </rPr>
      <t>班纪律委员</t>
    </r>
  </si>
  <si>
    <t>李兆硕</t>
  </si>
  <si>
    <r>
      <rPr>
        <sz val="10"/>
        <color indexed="8"/>
        <rFont val="Times New Roman"/>
        <charset val="134"/>
      </rPr>
      <t>1</t>
    </r>
    <r>
      <rPr>
        <sz val="10"/>
        <color indexed="8"/>
        <rFont val="仿宋_GB2312"/>
        <charset val="134"/>
      </rPr>
      <t>、担任软件工程</t>
    </r>
    <r>
      <rPr>
        <sz val="10"/>
        <color indexed="8"/>
        <rFont val="Times New Roman"/>
        <charset val="134"/>
      </rPr>
      <t>2102</t>
    </r>
    <r>
      <rPr>
        <sz val="10"/>
        <color indexed="8"/>
        <rFont val="仿宋_GB2312"/>
        <charset val="134"/>
      </rPr>
      <t>班文体委员</t>
    </r>
  </si>
  <si>
    <t>邹菁瑶</t>
  </si>
  <si>
    <t>王子涵</t>
  </si>
  <si>
    <t>秦清澳</t>
  </si>
  <si>
    <r>
      <rPr>
        <sz val="10"/>
        <color indexed="8"/>
        <rFont val="仿宋_GB2312"/>
        <charset val="134"/>
      </rPr>
      <t>发明专利</t>
    </r>
    <r>
      <rPr>
        <sz val="10"/>
        <color indexed="8"/>
        <rFont val="Times New Roman"/>
        <charset val="134"/>
      </rPr>
      <t>1[2,</t>
    </r>
    <r>
      <rPr>
        <sz val="10"/>
        <color indexed="8"/>
        <rFont val="仿宋_GB2312"/>
        <charset val="134"/>
      </rPr>
      <t>导</t>
    </r>
    <r>
      <rPr>
        <sz val="10"/>
        <color indexed="8"/>
        <rFont val="Times New Roman"/>
        <charset val="134"/>
      </rPr>
      <t>1]</t>
    </r>
  </si>
  <si>
    <t>万昱君</t>
  </si>
  <si>
    <r>
      <rPr>
        <sz val="10"/>
        <color indexed="8"/>
        <rFont val="Times New Roman"/>
        <charset val="134"/>
      </rPr>
      <t>1</t>
    </r>
    <r>
      <rPr>
        <sz val="10"/>
        <color indexed="8"/>
        <rFont val="仿宋_GB2312"/>
        <charset val="134"/>
      </rPr>
      <t>、担任软件工程</t>
    </r>
    <r>
      <rPr>
        <sz val="10"/>
        <color indexed="8"/>
        <rFont val="Times New Roman"/>
        <charset val="134"/>
      </rPr>
      <t>2102</t>
    </r>
    <r>
      <rPr>
        <sz val="10"/>
        <color indexed="8"/>
        <rFont val="仿宋_GB2312"/>
        <charset val="134"/>
      </rPr>
      <t>班副班长（学习委员）</t>
    </r>
  </si>
  <si>
    <t>张嘉鑫</t>
  </si>
  <si>
    <t>王懿丰</t>
  </si>
  <si>
    <t>周润</t>
  </si>
  <si>
    <t>罗晨刚</t>
  </si>
  <si>
    <t>郭观辉</t>
  </si>
  <si>
    <t>苑瀚洋</t>
  </si>
  <si>
    <t>曾峰</t>
  </si>
  <si>
    <t>肖文翰</t>
  </si>
  <si>
    <t>周思尧</t>
  </si>
  <si>
    <t>张宇坤</t>
  </si>
  <si>
    <t>叶兴明</t>
  </si>
  <si>
    <t>杨国鑫</t>
  </si>
  <si>
    <t>郑砚天</t>
  </si>
  <si>
    <t>缪圣友</t>
  </si>
  <si>
    <t>任少斌</t>
  </si>
  <si>
    <t>王海泷</t>
  </si>
  <si>
    <t>徐亦采</t>
  </si>
  <si>
    <t>沈晓翔</t>
  </si>
  <si>
    <t>周星涛</t>
  </si>
  <si>
    <t>范宇辉</t>
  </si>
  <si>
    <t>钱泽豪</t>
  </si>
  <si>
    <t>余清达</t>
  </si>
  <si>
    <t>魏昊天</t>
  </si>
  <si>
    <t>张郑挥</t>
  </si>
  <si>
    <t>罗莹</t>
  </si>
  <si>
    <t>孙心怡</t>
  </si>
  <si>
    <t>蒋铿</t>
  </si>
  <si>
    <t>刘泽宇</t>
  </si>
  <si>
    <t>徐新杰</t>
  </si>
  <si>
    <t>潘佳豪</t>
  </si>
  <si>
    <t>韩数</t>
  </si>
  <si>
    <t>陈雨菲</t>
  </si>
  <si>
    <t>赵研</t>
  </si>
  <si>
    <t>刘鹏</t>
  </si>
  <si>
    <t>郭壮</t>
  </si>
  <si>
    <t>刘龙鑫</t>
  </si>
  <si>
    <t>黄宣宁</t>
  </si>
  <si>
    <t>何显波</t>
  </si>
  <si>
    <t>徐浩</t>
  </si>
  <si>
    <t>黄融杰</t>
  </si>
  <si>
    <r>
      <rPr>
        <sz val="10"/>
        <rFont val="仿宋_GB2312"/>
        <charset val="134"/>
      </rPr>
      <t>软件工程</t>
    </r>
    <r>
      <rPr>
        <sz val="10"/>
        <rFont val="Times New Roman"/>
        <charset val="134"/>
      </rPr>
      <t>2103</t>
    </r>
    <r>
      <rPr>
        <sz val="10"/>
        <rFont val="仿宋_GB2312"/>
        <charset val="134"/>
      </rPr>
      <t>班</t>
    </r>
  </si>
  <si>
    <t>6[1]</t>
  </si>
  <si>
    <r>
      <rPr>
        <sz val="10"/>
        <rFont val="仿宋_GB2312"/>
        <charset val="134"/>
      </rPr>
      <t>担任软工</t>
    </r>
    <r>
      <rPr>
        <sz val="10"/>
        <rFont val="Times New Roman"/>
        <charset val="134"/>
      </rPr>
      <t>2103</t>
    </r>
    <r>
      <rPr>
        <sz val="10"/>
        <rFont val="仿宋_GB2312"/>
        <charset val="134"/>
      </rPr>
      <t>班组织委员</t>
    </r>
    <r>
      <rPr>
        <sz val="10"/>
        <rFont val="Times New Roman"/>
        <charset val="134"/>
      </rPr>
      <t xml:space="preserve"> +1.7</t>
    </r>
  </si>
  <si>
    <t>成曦泽</t>
  </si>
  <si>
    <t>22151183</t>
  </si>
  <si>
    <t>共产党员</t>
  </si>
  <si>
    <r>
      <rPr>
        <sz val="10"/>
        <rFont val="Times New Roman"/>
        <charset val="134"/>
      </rPr>
      <t>2[1];
1[2,</t>
    </r>
    <r>
      <rPr>
        <sz val="10"/>
        <rFont val="仿宋_GB2312"/>
        <charset val="134"/>
      </rPr>
      <t>导</t>
    </r>
    <r>
      <rPr>
        <sz val="10"/>
        <rFont val="Times New Roman"/>
        <charset val="134"/>
      </rPr>
      <t>1];
1[3,</t>
    </r>
    <r>
      <rPr>
        <sz val="10"/>
        <rFont val="仿宋_GB2312"/>
        <charset val="134"/>
      </rPr>
      <t>导</t>
    </r>
    <r>
      <rPr>
        <sz val="10"/>
        <rFont val="Times New Roman"/>
        <charset val="134"/>
      </rPr>
      <t>2];
1[3];
1[4,</t>
    </r>
    <r>
      <rPr>
        <sz val="10"/>
        <rFont val="仿宋_GB2312"/>
        <charset val="134"/>
      </rPr>
      <t>导</t>
    </r>
    <r>
      <rPr>
        <sz val="10"/>
        <rFont val="Times New Roman"/>
        <charset val="134"/>
      </rPr>
      <t>2]</t>
    </r>
  </si>
  <si>
    <r>
      <rPr>
        <sz val="10"/>
        <rFont val="Times New Roman"/>
        <charset val="134"/>
      </rPr>
      <t>1[6,</t>
    </r>
    <r>
      <rPr>
        <sz val="10"/>
        <rFont val="仿宋_GB2312"/>
        <charset val="134"/>
      </rPr>
      <t>导</t>
    </r>
    <r>
      <rPr>
        <sz val="10"/>
        <rFont val="Times New Roman"/>
        <charset val="134"/>
      </rPr>
      <t>1]</t>
    </r>
    <r>
      <rPr>
        <sz val="10"/>
        <rFont val="仿宋_GB2312"/>
        <charset val="134"/>
      </rPr>
      <t>；</t>
    </r>
    <r>
      <rPr>
        <sz val="10"/>
        <rFont val="Times New Roman"/>
        <charset val="134"/>
      </rPr>
      <t xml:space="preserve">
1[3,</t>
    </r>
    <r>
      <rPr>
        <sz val="10"/>
        <rFont val="仿宋_GB2312"/>
        <charset val="134"/>
      </rPr>
      <t>导</t>
    </r>
    <r>
      <rPr>
        <sz val="10"/>
        <rFont val="Times New Roman"/>
        <charset val="134"/>
      </rPr>
      <t>1]</t>
    </r>
  </si>
  <si>
    <r>
      <rPr>
        <sz val="10"/>
        <rFont val="仿宋_GB2312"/>
        <charset val="134"/>
      </rPr>
      <t>担任软件工程</t>
    </r>
    <r>
      <rPr>
        <sz val="10"/>
        <rFont val="Times New Roman"/>
        <charset val="134"/>
      </rPr>
      <t>2103</t>
    </r>
    <r>
      <rPr>
        <sz val="10"/>
        <rFont val="仿宋_GB2312"/>
        <charset val="134"/>
      </rPr>
      <t>班团支书</t>
    </r>
    <r>
      <rPr>
        <sz val="10"/>
        <rFont val="Times New Roman"/>
        <charset val="134"/>
      </rPr>
      <t xml:space="preserve"> +5.3</t>
    </r>
  </si>
  <si>
    <t>林旺</t>
  </si>
  <si>
    <t>22151241</t>
  </si>
  <si>
    <r>
      <rPr>
        <sz val="10"/>
        <rFont val="Times New Roman"/>
        <charset val="134"/>
      </rPr>
      <t>2[1];1[2,1];1[3,</t>
    </r>
    <r>
      <rPr>
        <sz val="10"/>
        <rFont val="仿宋_GB2312"/>
        <charset val="134"/>
      </rPr>
      <t>导</t>
    </r>
    <r>
      <rPr>
        <sz val="10"/>
        <rFont val="Times New Roman"/>
        <charset val="134"/>
      </rPr>
      <t>2,1];2[4,3,</t>
    </r>
    <r>
      <rPr>
        <sz val="10"/>
        <rFont val="仿宋_GB2312"/>
        <charset val="134"/>
      </rPr>
      <t>导</t>
    </r>
    <r>
      <rPr>
        <sz val="10"/>
        <rFont val="Times New Roman"/>
        <charset val="134"/>
      </rPr>
      <t>2,1];</t>
    </r>
  </si>
  <si>
    <r>
      <rPr>
        <sz val="10"/>
        <rFont val="Times New Roman"/>
        <charset val="134"/>
      </rPr>
      <t>1[3,</t>
    </r>
    <r>
      <rPr>
        <sz val="10"/>
        <rFont val="仿宋_GB2312"/>
        <charset val="134"/>
      </rPr>
      <t>导</t>
    </r>
    <r>
      <rPr>
        <sz val="10"/>
        <rFont val="Times New Roman"/>
        <charset val="134"/>
      </rPr>
      <t>2,1];</t>
    </r>
  </si>
  <si>
    <r>
      <rPr>
        <sz val="10"/>
        <rFont val="仿宋_GB2312"/>
        <charset val="134"/>
      </rPr>
      <t>发明专利</t>
    </r>
    <r>
      <rPr>
        <sz val="10"/>
        <rFont val="Times New Roman"/>
        <charset val="134"/>
      </rPr>
      <t>1[3</t>
    </r>
    <r>
      <rPr>
        <sz val="10"/>
        <rFont val="仿宋_GB2312"/>
        <charset val="134"/>
      </rPr>
      <t>，</t>
    </r>
    <r>
      <rPr>
        <sz val="10"/>
        <rFont val="Times New Roman"/>
        <charset val="134"/>
      </rPr>
      <t>2</t>
    </r>
    <r>
      <rPr>
        <sz val="10"/>
        <rFont val="仿宋_GB2312"/>
        <charset val="134"/>
      </rPr>
      <t>，导</t>
    </r>
    <r>
      <rPr>
        <sz val="10"/>
        <rFont val="Times New Roman"/>
        <charset val="134"/>
      </rPr>
      <t>1]</t>
    </r>
    <r>
      <rPr>
        <sz val="10"/>
        <rFont val="仿宋_GB2312"/>
        <charset val="134"/>
      </rPr>
      <t>，</t>
    </r>
    <r>
      <rPr>
        <sz val="10"/>
        <rFont val="Times New Roman"/>
        <charset val="134"/>
      </rPr>
      <t>1[6,5,4,3,2,</t>
    </r>
    <r>
      <rPr>
        <sz val="10"/>
        <rFont val="仿宋_GB2312"/>
        <charset val="134"/>
      </rPr>
      <t>导</t>
    </r>
    <r>
      <rPr>
        <sz val="10"/>
        <rFont val="Times New Roman"/>
        <charset val="134"/>
      </rPr>
      <t>1]</t>
    </r>
  </si>
  <si>
    <t>王晔</t>
  </si>
  <si>
    <t>22151150</t>
  </si>
  <si>
    <r>
      <rPr>
        <sz val="10"/>
        <rFont val="Times New Roman"/>
        <charset val="134"/>
      </rPr>
      <t>2[1];2[3,</t>
    </r>
    <r>
      <rPr>
        <sz val="10"/>
        <rFont val="仿宋_GB2312"/>
        <charset val="134"/>
      </rPr>
      <t>导</t>
    </r>
    <r>
      <rPr>
        <sz val="10"/>
        <rFont val="Times New Roman"/>
        <charset val="134"/>
      </rPr>
      <t>2,1];1[4,3,</t>
    </r>
    <r>
      <rPr>
        <sz val="10"/>
        <rFont val="仿宋_GB2312"/>
        <charset val="134"/>
      </rPr>
      <t>导</t>
    </r>
    <r>
      <rPr>
        <sz val="10"/>
        <rFont val="Times New Roman"/>
        <charset val="134"/>
      </rPr>
      <t>2,1]</t>
    </r>
  </si>
  <si>
    <r>
      <rPr>
        <sz val="10"/>
        <rFont val="仿宋_GB2312"/>
        <charset val="134"/>
      </rPr>
      <t>发明专利</t>
    </r>
    <r>
      <rPr>
        <sz val="10"/>
        <rFont val="Times New Roman"/>
        <charset val="134"/>
      </rPr>
      <t>1[2,</t>
    </r>
    <r>
      <rPr>
        <sz val="10"/>
        <rFont val="仿宋_GB2312"/>
        <charset val="134"/>
      </rPr>
      <t>导</t>
    </r>
    <r>
      <rPr>
        <sz val="10"/>
        <rFont val="Times New Roman"/>
        <charset val="134"/>
      </rPr>
      <t>1];</t>
    </r>
    <r>
      <rPr>
        <sz val="10"/>
        <rFont val="仿宋_GB2312"/>
        <charset val="134"/>
      </rPr>
      <t>发明专利</t>
    </r>
    <r>
      <rPr>
        <sz val="10"/>
        <rFont val="Times New Roman"/>
        <charset val="134"/>
      </rPr>
      <t>1[5.4.3.2,</t>
    </r>
    <r>
      <rPr>
        <sz val="10"/>
        <rFont val="仿宋_GB2312"/>
        <charset val="134"/>
      </rPr>
      <t>导</t>
    </r>
    <r>
      <rPr>
        <sz val="10"/>
        <rFont val="Times New Roman"/>
        <charset val="134"/>
      </rPr>
      <t>1]</t>
    </r>
  </si>
  <si>
    <t>李港</t>
  </si>
  <si>
    <t>22151180</t>
  </si>
  <si>
    <t>3[1];</t>
  </si>
  <si>
    <t>邵嘉毅</t>
  </si>
  <si>
    <t>22151191</t>
  </si>
  <si>
    <t>1[1];1[3]</t>
  </si>
  <si>
    <r>
      <rPr>
        <sz val="10"/>
        <rFont val="仿宋_GB2312"/>
        <charset val="134"/>
      </rPr>
      <t>三等奖</t>
    </r>
    <r>
      <rPr>
        <sz val="10"/>
        <rFont val="Times New Roman"/>
        <charset val="134"/>
      </rPr>
      <t>1[1]</t>
    </r>
  </si>
  <si>
    <t>张森</t>
  </si>
  <si>
    <t>3[1]</t>
  </si>
  <si>
    <r>
      <rPr>
        <sz val="10"/>
        <rFont val="仿宋_GB2312"/>
        <charset val="134"/>
      </rPr>
      <t>一等奖</t>
    </r>
    <r>
      <rPr>
        <sz val="10"/>
        <rFont val="Times New Roman"/>
        <charset val="134"/>
      </rPr>
      <t>1[1]</t>
    </r>
  </si>
  <si>
    <t>王雯卿</t>
  </si>
  <si>
    <t>22151110</t>
  </si>
  <si>
    <t>陈治清</t>
  </si>
  <si>
    <t>22151155</t>
  </si>
  <si>
    <t>耿锦坤</t>
  </si>
  <si>
    <t>李金绪</t>
  </si>
  <si>
    <t>22151120</t>
  </si>
  <si>
    <r>
      <rPr>
        <sz val="10"/>
        <rFont val="仿宋_GB2312"/>
        <charset val="134"/>
      </rPr>
      <t>软件工程</t>
    </r>
    <r>
      <rPr>
        <sz val="10"/>
        <rFont val="Times New Roman"/>
        <charset val="134"/>
      </rPr>
      <t>2103</t>
    </r>
  </si>
  <si>
    <r>
      <rPr>
        <sz val="10"/>
        <rFont val="仿宋_GB2312"/>
        <charset val="134"/>
      </rPr>
      <t>专利</t>
    </r>
    <r>
      <rPr>
        <sz val="10"/>
        <rFont val="Times New Roman"/>
        <charset val="134"/>
      </rPr>
      <t xml:space="preserve">1[2] </t>
    </r>
    <r>
      <rPr>
        <sz val="10"/>
        <rFont val="仿宋_GB2312"/>
        <charset val="134"/>
      </rPr>
      <t>专利</t>
    </r>
    <r>
      <rPr>
        <sz val="10"/>
        <rFont val="Times New Roman"/>
        <charset val="134"/>
      </rPr>
      <t xml:space="preserve">2[2] </t>
    </r>
    <r>
      <rPr>
        <sz val="10"/>
        <rFont val="仿宋_GB2312"/>
        <charset val="134"/>
      </rPr>
      <t>专利</t>
    </r>
    <r>
      <rPr>
        <sz val="10"/>
        <rFont val="Times New Roman"/>
        <charset val="134"/>
      </rPr>
      <t xml:space="preserve">3[3] </t>
    </r>
    <r>
      <rPr>
        <sz val="10"/>
        <rFont val="仿宋_GB2312"/>
        <charset val="134"/>
      </rPr>
      <t>均为学生一作</t>
    </r>
  </si>
  <si>
    <t>傅嘉俊</t>
  </si>
  <si>
    <t>担任软件工程2103班班长 +5.5</t>
  </si>
  <si>
    <t>程阳铭</t>
  </si>
  <si>
    <r>
      <rPr>
        <sz val="10"/>
        <rFont val="仿宋_GB2312"/>
        <charset val="134"/>
      </rPr>
      <t>一等奖</t>
    </r>
    <r>
      <rPr>
        <sz val="10"/>
        <rFont val="Times New Roman"/>
        <charset val="134"/>
      </rPr>
      <t>1[2]</t>
    </r>
  </si>
  <si>
    <t>顾月</t>
  </si>
  <si>
    <r>
      <rPr>
        <sz val="10"/>
        <rFont val="仿宋_GB2312"/>
        <charset val="134"/>
      </rPr>
      <t>发明专利</t>
    </r>
    <r>
      <rPr>
        <sz val="10"/>
        <rFont val="Times New Roman"/>
        <charset val="134"/>
      </rPr>
      <t>1[1],</t>
    </r>
    <r>
      <rPr>
        <sz val="10"/>
        <rFont val="仿宋_GB2312"/>
        <charset val="134"/>
      </rPr>
      <t>发明专利</t>
    </r>
    <r>
      <rPr>
        <sz val="10"/>
        <rFont val="Times New Roman"/>
        <charset val="134"/>
      </rPr>
      <t>1[3]</t>
    </r>
  </si>
  <si>
    <t>蒋焘</t>
  </si>
  <si>
    <t>22151142</t>
  </si>
  <si>
    <r>
      <rPr>
        <sz val="10"/>
        <color theme="1"/>
        <rFont val="仿宋_GB2312"/>
        <charset val="134"/>
      </rPr>
      <t>软件工程</t>
    </r>
    <r>
      <rPr>
        <sz val="10"/>
        <color theme="1"/>
        <rFont val="Times New Roman"/>
        <charset val="134"/>
      </rPr>
      <t>2103</t>
    </r>
    <r>
      <rPr>
        <sz val="10"/>
        <color theme="1"/>
        <rFont val="仿宋_GB2312"/>
        <charset val="134"/>
      </rPr>
      <t>班</t>
    </r>
  </si>
  <si>
    <t>1[4]</t>
  </si>
  <si>
    <r>
      <rPr>
        <sz val="10"/>
        <color theme="1"/>
        <rFont val="仿宋_GB2312"/>
        <charset val="134"/>
      </rPr>
      <t>担任软工</t>
    </r>
    <r>
      <rPr>
        <sz val="10"/>
        <color theme="1"/>
        <rFont val="Times New Roman"/>
        <charset val="134"/>
      </rPr>
      <t>2103</t>
    </r>
    <r>
      <rPr>
        <sz val="10"/>
        <color theme="1"/>
        <rFont val="仿宋_GB2312"/>
        <charset val="134"/>
      </rPr>
      <t>班纪检委员</t>
    </r>
    <r>
      <rPr>
        <sz val="10"/>
        <color theme="1"/>
        <rFont val="Times New Roman"/>
        <charset val="134"/>
      </rPr>
      <t xml:space="preserve"> +1.8</t>
    </r>
  </si>
  <si>
    <t>毕水秀</t>
  </si>
  <si>
    <t>董爱祁</t>
  </si>
  <si>
    <t>胡哲文</t>
  </si>
  <si>
    <t xml:space="preserve">22151067</t>
  </si>
  <si>
    <t>凌泽宇</t>
  </si>
  <si>
    <t>张奕青</t>
  </si>
  <si>
    <r>
      <rPr>
        <sz val="10"/>
        <rFont val="Times New Roman"/>
        <charset val="134"/>
      </rPr>
      <t>2023</t>
    </r>
    <r>
      <rPr>
        <sz val="10"/>
        <rFont val="仿宋_GB2312"/>
        <charset val="134"/>
      </rPr>
      <t>年春季浙大飘渺毅行活动志愿服务活动</t>
    </r>
    <r>
      <rPr>
        <sz val="10"/>
        <rFont val="Times New Roman"/>
        <charset val="134"/>
      </rPr>
      <t xml:space="preserve"> +3</t>
    </r>
  </si>
  <si>
    <t>彭博澄</t>
  </si>
  <si>
    <t>22151167</t>
  </si>
  <si>
    <t>苗乔伟</t>
  </si>
  <si>
    <r>
      <rPr>
        <sz val="10"/>
        <rFont val="Times New Roman"/>
        <charset val="134"/>
      </rPr>
      <t>1</t>
    </r>
    <r>
      <rPr>
        <sz val="10"/>
        <rFont val="仿宋_GB2312"/>
        <charset val="134"/>
      </rPr>
      <t>、担任软件工程</t>
    </r>
    <r>
      <rPr>
        <sz val="10"/>
        <rFont val="Times New Roman"/>
        <charset val="134"/>
      </rPr>
      <t>2103</t>
    </r>
    <r>
      <rPr>
        <sz val="10"/>
        <rFont val="仿宋_GB2312"/>
        <charset val="134"/>
      </rPr>
      <t>班宣传委员</t>
    </r>
    <r>
      <rPr>
        <sz val="10"/>
        <rFont val="Times New Roman"/>
        <charset val="134"/>
      </rPr>
      <t xml:space="preserve"> +1.7</t>
    </r>
  </si>
  <si>
    <t>彭楷然</t>
  </si>
  <si>
    <r>
      <rPr>
        <sz val="10"/>
        <rFont val="Times New Roman"/>
        <charset val="134"/>
      </rPr>
      <t>2022</t>
    </r>
    <r>
      <rPr>
        <sz val="10"/>
        <rFont val="仿宋_GB2312"/>
        <charset val="134"/>
      </rPr>
      <t>届新生杯篮球赛冠军</t>
    </r>
    <r>
      <rPr>
        <sz val="10"/>
        <rFont val="Times New Roman"/>
        <charset val="134"/>
      </rPr>
      <t xml:space="preserve"> +2</t>
    </r>
  </si>
  <si>
    <t>袁政</t>
  </si>
  <si>
    <r>
      <rPr>
        <sz val="10"/>
        <rFont val="仿宋_GB2312"/>
        <charset val="134"/>
      </rPr>
      <t>担任软件工程</t>
    </r>
    <r>
      <rPr>
        <sz val="10"/>
        <rFont val="Times New Roman"/>
        <charset val="134"/>
      </rPr>
      <t>2103</t>
    </r>
    <r>
      <rPr>
        <sz val="10"/>
        <rFont val="仿宋_GB2312"/>
        <charset val="134"/>
      </rPr>
      <t>班副班长</t>
    </r>
    <r>
      <rPr>
        <sz val="10"/>
        <rFont val="Times New Roman"/>
        <charset val="134"/>
      </rPr>
      <t xml:space="preserve">  +1.9</t>
    </r>
  </si>
  <si>
    <t>邓杰</t>
  </si>
  <si>
    <r>
      <rPr>
        <sz val="10"/>
        <rFont val="仿宋_GB2312"/>
        <charset val="134"/>
      </rPr>
      <t>担任软工</t>
    </r>
    <r>
      <rPr>
        <sz val="10"/>
        <rFont val="Times New Roman"/>
        <charset val="134"/>
      </rPr>
      <t>2103</t>
    </r>
    <r>
      <rPr>
        <sz val="10"/>
        <rFont val="仿宋_GB2312"/>
        <charset val="134"/>
      </rPr>
      <t>班实习就业委员</t>
    </r>
    <r>
      <rPr>
        <sz val="10"/>
        <rFont val="Times New Roman"/>
        <charset val="134"/>
      </rPr>
      <t xml:space="preserve"> +1.5</t>
    </r>
  </si>
  <si>
    <t>叶瑞涛</t>
  </si>
  <si>
    <r>
      <rPr>
        <sz val="10"/>
        <rFont val="仿宋_GB2312"/>
        <charset val="134"/>
      </rPr>
      <t>担任软工</t>
    </r>
    <r>
      <rPr>
        <sz val="10"/>
        <rFont val="Times New Roman"/>
        <charset val="134"/>
      </rPr>
      <t>2103</t>
    </r>
    <r>
      <rPr>
        <sz val="10"/>
        <rFont val="仿宋_GB2312"/>
        <charset val="134"/>
      </rPr>
      <t>班文体委员</t>
    </r>
    <r>
      <rPr>
        <sz val="10"/>
        <rFont val="Times New Roman"/>
        <charset val="134"/>
      </rPr>
      <t xml:space="preserve"> +1.5</t>
    </r>
  </si>
  <si>
    <t>但文宇</t>
  </si>
  <si>
    <t>何睿</t>
  </si>
  <si>
    <t>李金华</t>
  </si>
  <si>
    <t>林靖怡</t>
  </si>
  <si>
    <t>林罗涛</t>
  </si>
  <si>
    <t>刘世杰</t>
  </si>
  <si>
    <t>徐杨</t>
  </si>
  <si>
    <t>张立超</t>
  </si>
  <si>
    <t>张志盛</t>
  </si>
  <si>
    <t>周家豪</t>
  </si>
  <si>
    <t>朱哲良</t>
  </si>
  <si>
    <t>22151194</t>
  </si>
  <si>
    <t>邹佳昌</t>
  </si>
  <si>
    <t>刘梦普</t>
  </si>
  <si>
    <r>
      <rPr>
        <sz val="10"/>
        <color rgb="FF000000"/>
        <rFont val="仿宋_GB2312"/>
        <charset val="134"/>
      </rPr>
      <t>软件工程</t>
    </r>
    <r>
      <rPr>
        <sz val="10"/>
        <color rgb="FF000000"/>
        <rFont val="Times New Roman"/>
        <charset val="134"/>
      </rPr>
      <t>2104</t>
    </r>
    <r>
      <rPr>
        <sz val="10"/>
        <color rgb="FF000000"/>
        <rFont val="仿宋_GB2312"/>
        <charset val="134"/>
      </rPr>
      <t>班</t>
    </r>
  </si>
  <si>
    <r>
      <rPr>
        <sz val="10"/>
        <color rgb="FF000000"/>
        <rFont val="Times New Roman"/>
        <charset val="134"/>
      </rPr>
      <t>1[2,</t>
    </r>
    <r>
      <rPr>
        <sz val="10"/>
        <color rgb="FF000000"/>
        <rFont val="仿宋_GB2312"/>
        <charset val="134"/>
      </rPr>
      <t>导</t>
    </r>
    <r>
      <rPr>
        <sz val="10"/>
        <color rgb="FF000000"/>
        <rFont val="Times New Roman"/>
        <charset val="134"/>
      </rPr>
      <t>1]</t>
    </r>
  </si>
  <si>
    <t>王克</t>
  </si>
  <si>
    <r>
      <rPr>
        <sz val="10"/>
        <color rgb="FF000000"/>
        <rFont val="仿宋_GB2312"/>
        <charset val="134"/>
      </rPr>
      <t>发明专利</t>
    </r>
    <r>
      <rPr>
        <sz val="10"/>
        <color rgb="FF000000"/>
        <rFont val="Times New Roman"/>
        <charset val="134"/>
      </rPr>
      <t>[2</t>
    </r>
    <r>
      <rPr>
        <sz val="10"/>
        <color rgb="FF000000"/>
        <rFont val="仿宋_GB2312"/>
        <charset val="134"/>
      </rPr>
      <t>，导师</t>
    </r>
    <r>
      <rPr>
        <sz val="10"/>
        <color rgb="FF000000"/>
        <rFont val="Times New Roman"/>
        <charset val="134"/>
      </rPr>
      <t>1]</t>
    </r>
  </si>
  <si>
    <r>
      <rPr>
        <sz val="10"/>
        <color rgb="FF000000"/>
        <rFont val="Times New Roman"/>
        <charset val="134"/>
      </rPr>
      <t>1.</t>
    </r>
    <r>
      <rPr>
        <sz val="10"/>
        <color rgb="FF000000"/>
        <rFont val="仿宋_GB2312"/>
        <charset val="134"/>
      </rPr>
      <t>软件工程</t>
    </r>
    <r>
      <rPr>
        <sz val="10"/>
        <color rgb="FF000000"/>
        <rFont val="Times New Roman"/>
        <charset val="134"/>
      </rPr>
      <t>2104</t>
    </r>
    <r>
      <rPr>
        <sz val="10"/>
        <color rgb="FF000000"/>
        <rFont val="仿宋_GB2312"/>
        <charset val="134"/>
      </rPr>
      <t>班组织委员</t>
    </r>
    <r>
      <rPr>
        <sz val="10"/>
        <color rgb="FF000000"/>
        <rFont val="Times New Roman"/>
        <charset val="134"/>
      </rPr>
      <t xml:space="preserve"> 1.7</t>
    </r>
  </si>
  <si>
    <t>吴泽成</t>
  </si>
  <si>
    <r>
      <rPr>
        <sz val="10"/>
        <color rgb="FF000000"/>
        <rFont val="Times New Roman"/>
        <charset val="134"/>
      </rPr>
      <t>1</t>
    </r>
    <r>
      <rPr>
        <sz val="10"/>
        <color rgb="FF000000"/>
        <rFont val="仿宋_GB2312"/>
        <charset val="134"/>
      </rPr>
      <t>、担任软件工程</t>
    </r>
    <r>
      <rPr>
        <sz val="10"/>
        <color rgb="FF000000"/>
        <rFont val="Times New Roman"/>
        <charset val="134"/>
      </rPr>
      <t>2104</t>
    </r>
    <r>
      <rPr>
        <sz val="10"/>
        <color rgb="FF000000"/>
        <rFont val="仿宋_GB2312"/>
        <charset val="134"/>
      </rPr>
      <t>班团支书</t>
    </r>
    <r>
      <rPr>
        <sz val="10"/>
        <color rgb="FF000000"/>
        <rFont val="Times New Roman"/>
        <charset val="134"/>
      </rPr>
      <t xml:space="preserve"> +5
2</t>
    </r>
    <r>
      <rPr>
        <sz val="10"/>
        <color rgb="FF000000"/>
        <rFont val="仿宋_GB2312"/>
        <charset val="134"/>
      </rPr>
      <t>、担任软件工程专业硕士生第二党支部副书记</t>
    </r>
  </si>
  <si>
    <t>黄逸东</t>
  </si>
  <si>
    <r>
      <rPr>
        <sz val="10"/>
        <color rgb="FF000000"/>
        <rFont val="仿宋_GB2312"/>
        <charset val="134"/>
      </rPr>
      <t>发明专利</t>
    </r>
    <r>
      <rPr>
        <sz val="10"/>
        <color rgb="FF000000"/>
        <rFont val="Times New Roman"/>
        <charset val="134"/>
      </rPr>
      <t>1[1]</t>
    </r>
  </si>
  <si>
    <r>
      <rPr>
        <sz val="10"/>
        <color rgb="FF000000"/>
        <rFont val="Times New Roman"/>
        <charset val="134"/>
      </rPr>
      <t>1</t>
    </r>
    <r>
      <rPr>
        <sz val="10"/>
        <color rgb="FF000000"/>
        <rFont val="仿宋_GB2312"/>
        <charset val="134"/>
      </rPr>
      <t>、担任软件工程</t>
    </r>
    <r>
      <rPr>
        <sz val="10"/>
        <color rgb="FF000000"/>
        <rFont val="Times New Roman"/>
        <charset val="134"/>
      </rPr>
      <t>2104</t>
    </r>
    <r>
      <rPr>
        <sz val="10"/>
        <color rgb="FF000000"/>
        <rFont val="仿宋_GB2312"/>
        <charset val="134"/>
      </rPr>
      <t>班班长</t>
    </r>
    <r>
      <rPr>
        <sz val="10"/>
        <color rgb="FF000000"/>
        <rFont val="Times New Roman"/>
        <charset val="134"/>
      </rPr>
      <t xml:space="preserve"> +5.1</t>
    </r>
  </si>
  <si>
    <t>赵鑫萍</t>
  </si>
  <si>
    <r>
      <rPr>
        <sz val="10"/>
        <color rgb="FF000000"/>
        <rFont val="Times New Roman"/>
        <charset val="134"/>
      </rPr>
      <t>1</t>
    </r>
    <r>
      <rPr>
        <sz val="10"/>
        <color rgb="FF000000"/>
        <rFont val="仿宋_GB2312"/>
        <charset val="134"/>
      </rPr>
      <t>、担任软件工程</t>
    </r>
    <r>
      <rPr>
        <sz val="10"/>
        <color rgb="FF000000"/>
        <rFont val="Times New Roman"/>
        <charset val="134"/>
      </rPr>
      <t>2104</t>
    </r>
    <r>
      <rPr>
        <sz val="10"/>
        <color rgb="FF000000"/>
        <rFont val="仿宋_GB2312"/>
        <charset val="134"/>
      </rPr>
      <t>班副班长兼学习委员（</t>
    </r>
    <r>
      <rPr>
        <sz val="10"/>
        <color rgb="FF000000"/>
        <rFont val="Times New Roman"/>
        <charset val="134"/>
      </rPr>
      <t>1.9</t>
    </r>
    <r>
      <rPr>
        <sz val="10"/>
        <color rgb="FF000000"/>
        <rFont val="仿宋_GB2312"/>
        <charset val="134"/>
      </rPr>
      <t>）</t>
    </r>
  </si>
  <si>
    <t>曹运仓</t>
  </si>
  <si>
    <r>
      <rPr>
        <sz val="10"/>
        <color rgb="FF000000"/>
        <rFont val="Times New Roman"/>
        <charset val="134"/>
      </rPr>
      <t>1</t>
    </r>
    <r>
      <rPr>
        <sz val="10"/>
        <color rgb="FF000000"/>
        <rFont val="仿宋_GB2312"/>
        <charset val="134"/>
      </rPr>
      <t>、担任学院研究生会办公室主任</t>
    </r>
    <r>
      <rPr>
        <sz val="10"/>
        <color rgb="FF000000"/>
        <rFont val="Times New Roman"/>
        <charset val="134"/>
      </rPr>
      <t xml:space="preserve">
2</t>
    </r>
    <r>
      <rPr>
        <sz val="10"/>
        <color rgb="FF000000"/>
        <rFont val="仿宋_GB2312"/>
        <charset val="134"/>
      </rPr>
      <t>、担任街舞社社长</t>
    </r>
    <r>
      <rPr>
        <sz val="10"/>
        <color rgb="FF000000"/>
        <rFont val="Times New Roman"/>
        <charset val="134"/>
      </rPr>
      <t xml:space="preserve"> 3.5</t>
    </r>
  </si>
  <si>
    <t>陈力</t>
  </si>
  <si>
    <r>
      <rPr>
        <sz val="10"/>
        <color rgb="FF000000"/>
        <rFont val="Times New Roman"/>
        <charset val="134"/>
      </rPr>
      <t>1</t>
    </r>
    <r>
      <rPr>
        <sz val="10"/>
        <color rgb="FF000000"/>
        <rFont val="仿宋_GB2312"/>
        <charset val="134"/>
      </rPr>
      <t>、担任软件工程</t>
    </r>
    <r>
      <rPr>
        <sz val="10"/>
        <color rgb="FF000000"/>
        <rFont val="Times New Roman"/>
        <charset val="134"/>
      </rPr>
      <t>2104</t>
    </r>
    <r>
      <rPr>
        <sz val="10"/>
        <color rgb="FF000000"/>
        <rFont val="仿宋_GB2312"/>
        <charset val="134"/>
      </rPr>
      <t>班实习就业委员</t>
    </r>
    <r>
      <rPr>
        <sz val="10"/>
        <color rgb="FF000000"/>
        <rFont val="Times New Roman"/>
        <charset val="134"/>
      </rPr>
      <t xml:space="preserve">
2</t>
    </r>
    <r>
      <rPr>
        <sz val="10"/>
        <color rgb="FF000000"/>
        <rFont val="仿宋_GB2312"/>
        <charset val="134"/>
      </rPr>
      <t>、担任</t>
    </r>
    <r>
      <rPr>
        <sz val="10"/>
        <color rgb="FF000000"/>
        <rFont val="Times New Roman"/>
        <charset val="134"/>
      </rPr>
      <t>Code&amp;Share</t>
    </r>
    <r>
      <rPr>
        <sz val="10"/>
        <color rgb="FF000000"/>
        <rFont val="仿宋_GB2312"/>
        <charset val="134"/>
      </rPr>
      <t>俱乐部主席</t>
    </r>
    <r>
      <rPr>
        <sz val="10"/>
        <color rgb="FF000000"/>
        <rFont val="Times New Roman"/>
        <charset val="134"/>
      </rPr>
      <t xml:space="preserve"> +3.2</t>
    </r>
  </si>
  <si>
    <t>赵庆澳</t>
  </si>
  <si>
    <t>张馨</t>
  </si>
  <si>
    <r>
      <rPr>
        <sz val="10"/>
        <color rgb="FF000000"/>
        <rFont val="Times New Roman"/>
        <charset val="134"/>
      </rPr>
      <t>1.</t>
    </r>
    <r>
      <rPr>
        <sz val="10"/>
        <color rgb="FF000000"/>
        <rFont val="仿宋_GB2312"/>
        <charset val="134"/>
      </rPr>
      <t>国家级自研框架重点项目</t>
    </r>
  </si>
  <si>
    <r>
      <rPr>
        <sz val="10"/>
        <color rgb="FF000000"/>
        <rFont val="Times New Roman"/>
        <charset val="134"/>
      </rPr>
      <t>1</t>
    </r>
    <r>
      <rPr>
        <sz val="10"/>
        <color rgb="FF000000"/>
        <rFont val="仿宋_GB2312"/>
        <charset val="134"/>
      </rPr>
      <t>、担任软件工程</t>
    </r>
    <r>
      <rPr>
        <sz val="10"/>
        <color rgb="FF000000"/>
        <rFont val="Times New Roman"/>
        <charset val="134"/>
      </rPr>
      <t>2104</t>
    </r>
    <r>
      <rPr>
        <sz val="10"/>
        <color rgb="FF000000"/>
        <rFont val="仿宋_GB2312"/>
        <charset val="134"/>
      </rPr>
      <t>班文体委员（</t>
    </r>
    <r>
      <rPr>
        <sz val="10"/>
        <color rgb="FF000000"/>
        <rFont val="Times New Roman"/>
        <charset val="134"/>
      </rPr>
      <t>1.4</t>
    </r>
    <r>
      <rPr>
        <sz val="10"/>
        <color rgb="FF000000"/>
        <rFont val="仿宋_GB2312"/>
        <charset val="134"/>
      </rPr>
      <t>）。</t>
    </r>
  </si>
  <si>
    <t>陈森茂</t>
  </si>
  <si>
    <t>陈辉</t>
  </si>
  <si>
    <r>
      <rPr>
        <sz val="10"/>
        <color rgb="FF000000"/>
        <rFont val="Times New Roman"/>
        <charset val="134"/>
      </rPr>
      <t>1</t>
    </r>
    <r>
      <rPr>
        <sz val="10"/>
        <color rgb="FF000000"/>
        <rFont val="仿宋_GB2312"/>
        <charset val="134"/>
      </rPr>
      <t>、全国名校龙舟赛</t>
    </r>
    <r>
      <rPr>
        <sz val="10"/>
        <color rgb="FF000000"/>
        <rFont val="Times New Roman"/>
        <charset val="134"/>
      </rPr>
      <t>200</t>
    </r>
    <r>
      <rPr>
        <sz val="10"/>
        <color rgb="FF000000"/>
        <rFont val="仿宋_GB2312"/>
        <charset val="134"/>
      </rPr>
      <t>米第五名</t>
    </r>
    <r>
      <rPr>
        <sz val="10"/>
        <color rgb="FF000000"/>
        <rFont val="Times New Roman"/>
        <charset val="134"/>
      </rPr>
      <t xml:space="preserve"> (+3)</t>
    </r>
  </si>
  <si>
    <t>贺梦杰</t>
  </si>
  <si>
    <t>辛沅霞</t>
  </si>
  <si>
    <r>
      <rPr>
        <sz val="10"/>
        <color rgb="FF000000"/>
        <rFont val="仿宋_GB2312"/>
        <charset val="134"/>
      </rPr>
      <t>王熙</t>
    </r>
    <r>
      <rPr>
        <sz val="10"/>
        <color rgb="FF000000"/>
        <rFont val="宋体"/>
        <charset val="134"/>
      </rPr>
      <t>璟</t>
    </r>
  </si>
  <si>
    <t>肖珏</t>
  </si>
  <si>
    <t>左一兵</t>
  </si>
  <si>
    <t>秦瑜恒</t>
  </si>
  <si>
    <t>廖展锋</t>
  </si>
  <si>
    <t>谢涵非</t>
  </si>
  <si>
    <t>蒋天昊</t>
  </si>
  <si>
    <t>梁靖坤</t>
  </si>
  <si>
    <t>白熠阳</t>
  </si>
  <si>
    <t>刘园</t>
  </si>
  <si>
    <t>王有容</t>
  </si>
  <si>
    <t>李雨轩</t>
  </si>
  <si>
    <t>侯捷</t>
  </si>
  <si>
    <t>赵赫</t>
  </si>
  <si>
    <t>罗映淞</t>
  </si>
  <si>
    <t>陈屹男</t>
  </si>
  <si>
    <t>刘承相</t>
  </si>
  <si>
    <t>戴威伦</t>
  </si>
  <si>
    <t>卢裕弘</t>
  </si>
  <si>
    <r>
      <rPr>
        <sz val="10"/>
        <color theme="1"/>
        <rFont val="仿宋_GB2312"/>
        <charset val="134"/>
      </rPr>
      <t>软件工程</t>
    </r>
    <r>
      <rPr>
        <sz val="10"/>
        <color theme="1"/>
        <rFont val="Times New Roman"/>
        <charset val="134"/>
      </rPr>
      <t>2105</t>
    </r>
    <r>
      <rPr>
        <sz val="10"/>
        <color theme="1"/>
        <rFont val="仿宋_GB2312"/>
        <charset val="134"/>
      </rPr>
      <t>班</t>
    </r>
  </si>
  <si>
    <t>张炜</t>
  </si>
  <si>
    <t>林成锋</t>
  </si>
  <si>
    <r>
      <rPr>
        <sz val="10"/>
        <color theme="1"/>
        <rFont val="Times New Roman"/>
        <charset val="134"/>
      </rPr>
      <t>1[2,</t>
    </r>
    <r>
      <rPr>
        <sz val="10"/>
        <color theme="1"/>
        <rFont val="仿宋_GB2312"/>
        <charset val="134"/>
      </rPr>
      <t>导</t>
    </r>
    <r>
      <rPr>
        <sz val="10"/>
        <color theme="1"/>
        <rFont val="Times New Roman"/>
        <charset val="134"/>
      </rPr>
      <t>1]</t>
    </r>
  </si>
  <si>
    <t>李双玖</t>
  </si>
  <si>
    <r>
      <rPr>
        <sz val="10"/>
        <color theme="1"/>
        <rFont val="仿宋_GB2312"/>
        <charset val="134"/>
      </rPr>
      <t>发明专利</t>
    </r>
    <r>
      <rPr>
        <sz val="10"/>
        <color theme="1"/>
        <rFont val="Times New Roman"/>
        <charset val="134"/>
      </rPr>
      <t>1[1]</t>
    </r>
  </si>
  <si>
    <r>
      <rPr>
        <sz val="10"/>
        <color theme="1"/>
        <rFont val="仿宋_GB2312"/>
        <charset val="134"/>
      </rPr>
      <t>开源</t>
    </r>
    <r>
      <rPr>
        <sz val="10"/>
        <color theme="1"/>
        <rFont val="Times New Roman"/>
        <charset val="134"/>
      </rPr>
      <t>+6</t>
    </r>
  </si>
  <si>
    <t>刘实</t>
  </si>
  <si>
    <r>
      <rPr>
        <sz val="10"/>
        <color theme="1"/>
        <rFont val="仿宋_GB2312"/>
        <charset val="134"/>
      </rPr>
      <t>开源</t>
    </r>
    <r>
      <rPr>
        <sz val="10"/>
        <color theme="1"/>
        <rFont val="Times New Roman"/>
        <charset val="134"/>
      </rPr>
      <t>+3</t>
    </r>
  </si>
  <si>
    <r>
      <rPr>
        <sz val="10"/>
        <color theme="1"/>
        <rFont val="仿宋_GB2312"/>
        <charset val="134"/>
      </rPr>
      <t>担任副班长</t>
    </r>
    <r>
      <rPr>
        <sz val="10"/>
        <color theme="1"/>
        <rFont val="Times New Roman"/>
        <charset val="134"/>
      </rPr>
      <t>+1.8</t>
    </r>
  </si>
  <si>
    <t>王耀波</t>
  </si>
  <si>
    <r>
      <rPr>
        <sz val="10"/>
        <color theme="1"/>
        <rFont val="仿宋_GB2312"/>
        <charset val="134"/>
      </rPr>
      <t>担任班级班长</t>
    </r>
    <r>
      <rPr>
        <sz val="10"/>
        <color theme="1"/>
        <rFont val="Times New Roman"/>
        <charset val="134"/>
      </rPr>
      <t>+5</t>
    </r>
  </si>
  <si>
    <t>赵卓洋</t>
  </si>
  <si>
    <r>
      <rPr>
        <sz val="10"/>
        <color theme="1"/>
        <rFont val="仿宋_GB2312"/>
        <charset val="134"/>
      </rPr>
      <t>担任院研究生会主席团成员</t>
    </r>
    <r>
      <rPr>
        <sz val="10"/>
        <color theme="1"/>
        <rFont val="Times New Roman"/>
        <charset val="134"/>
      </rPr>
      <t>+6</t>
    </r>
  </si>
  <si>
    <t>滕燕斌</t>
  </si>
  <si>
    <t>1[3]</t>
  </si>
  <si>
    <t>张继灵</t>
  </si>
  <si>
    <r>
      <rPr>
        <sz val="10"/>
        <color theme="1"/>
        <rFont val="仿宋_GB2312"/>
        <charset val="134"/>
      </rPr>
      <t>发明专利</t>
    </r>
    <r>
      <rPr>
        <sz val="10"/>
        <color theme="1"/>
        <rFont val="Times New Roman"/>
        <charset val="134"/>
      </rPr>
      <t>1[3]</t>
    </r>
  </si>
  <si>
    <r>
      <rPr>
        <sz val="10"/>
        <color theme="1"/>
        <rFont val="仿宋_GB2312"/>
        <charset val="134"/>
      </rPr>
      <t>班委</t>
    </r>
    <r>
      <rPr>
        <sz val="10"/>
        <color theme="1"/>
        <rFont val="Times New Roman"/>
        <charset val="134"/>
      </rPr>
      <t>+1.8</t>
    </r>
  </si>
  <si>
    <t>徐新怡</t>
  </si>
  <si>
    <r>
      <rPr>
        <sz val="10"/>
        <color theme="1"/>
        <rFont val="仿宋_GB2312"/>
        <charset val="134"/>
      </rPr>
      <t>团支书</t>
    </r>
    <r>
      <rPr>
        <sz val="10"/>
        <color theme="1"/>
        <rFont val="Times New Roman"/>
        <charset val="134"/>
      </rPr>
      <t>+4.8</t>
    </r>
  </si>
  <si>
    <t>罗中天</t>
  </si>
  <si>
    <r>
      <rPr>
        <sz val="10"/>
        <color theme="1"/>
        <rFont val="仿宋_GB2312"/>
        <charset val="134"/>
      </rPr>
      <t>发明专利</t>
    </r>
    <r>
      <rPr>
        <sz val="10"/>
        <color theme="1"/>
        <rFont val="Times New Roman"/>
        <charset val="134"/>
      </rPr>
      <t>1[2]</t>
    </r>
  </si>
  <si>
    <r>
      <rPr>
        <sz val="10"/>
        <color theme="1"/>
        <rFont val="仿宋_GB2312"/>
        <charset val="134"/>
      </rPr>
      <t>班委</t>
    </r>
    <r>
      <rPr>
        <sz val="10"/>
        <color theme="1"/>
        <rFont val="Times New Roman"/>
        <charset val="134"/>
      </rPr>
      <t>+1.6</t>
    </r>
  </si>
  <si>
    <t>杨乐豪</t>
  </si>
  <si>
    <r>
      <rPr>
        <sz val="10"/>
        <color theme="1"/>
        <rFont val="仿宋_GB2312"/>
        <charset val="134"/>
      </rPr>
      <t>发明专利</t>
    </r>
    <r>
      <rPr>
        <sz val="10"/>
        <color theme="1"/>
        <rFont val="Times New Roman"/>
        <charset val="134"/>
      </rPr>
      <t>1[3]</t>
    </r>
    <r>
      <rPr>
        <sz val="10"/>
        <color theme="1"/>
        <rFont val="仿宋_GB2312"/>
        <charset val="134"/>
      </rPr>
      <t>，发明专利</t>
    </r>
    <r>
      <rPr>
        <sz val="10"/>
        <color theme="1"/>
        <rFont val="Times New Roman"/>
        <charset val="134"/>
      </rPr>
      <t>1[4]</t>
    </r>
  </si>
  <si>
    <r>
      <rPr>
        <sz val="10"/>
        <color theme="1"/>
        <rFont val="仿宋_GB2312"/>
        <charset val="134"/>
      </rPr>
      <t>三好杯足球赛、</t>
    </r>
    <r>
      <rPr>
        <sz val="10"/>
        <color theme="1"/>
        <rFont val="Times New Roman"/>
        <charset val="134"/>
      </rPr>
      <t>cc98</t>
    </r>
    <r>
      <rPr>
        <sz val="10"/>
        <color theme="1"/>
        <rFont val="仿宋_GB2312"/>
        <charset val="134"/>
      </rPr>
      <t>杯足球赛</t>
    </r>
  </si>
  <si>
    <t>朱琳</t>
  </si>
  <si>
    <t>彭泳辉</t>
  </si>
  <si>
    <t>何辰纲</t>
  </si>
  <si>
    <t>李粤海</t>
  </si>
  <si>
    <t>胡开添</t>
  </si>
  <si>
    <t>祁泽宇</t>
  </si>
  <si>
    <t>黄莹莹</t>
  </si>
  <si>
    <t>郑丞钧</t>
  </si>
  <si>
    <r>
      <rPr>
        <sz val="10"/>
        <color theme="1"/>
        <rFont val="仿宋_GB2312"/>
        <charset val="134"/>
      </rPr>
      <t>实习就业委员</t>
    </r>
    <r>
      <rPr>
        <sz val="10"/>
        <color theme="1"/>
        <rFont val="Times New Roman"/>
        <charset val="134"/>
      </rPr>
      <t>+1.6</t>
    </r>
  </si>
  <si>
    <t>曾玺文</t>
  </si>
  <si>
    <r>
      <rPr>
        <sz val="10"/>
        <color theme="1"/>
        <rFont val="仿宋_GB2312"/>
        <charset val="134"/>
      </rPr>
      <t>班委</t>
    </r>
    <r>
      <rPr>
        <sz val="10"/>
        <color theme="1"/>
        <rFont val="Times New Roman"/>
        <charset val="134"/>
      </rPr>
      <t>+1.4</t>
    </r>
  </si>
  <si>
    <t>王斯加</t>
  </si>
  <si>
    <t>周林辉</t>
  </si>
  <si>
    <t>　周兴</t>
  </si>
  <si>
    <t>练云轩</t>
  </si>
  <si>
    <t>徐啸威</t>
  </si>
  <si>
    <t>林正轩</t>
  </si>
  <si>
    <t>王俊皓</t>
  </si>
  <si>
    <t>喻晨昊</t>
  </si>
  <si>
    <t>罗运升</t>
  </si>
  <si>
    <t>赵正</t>
  </si>
  <si>
    <t>李秋惠</t>
  </si>
  <si>
    <t>张靖萌</t>
  </si>
  <si>
    <t>陈铁文</t>
  </si>
  <si>
    <t xml:space="preserve">
</t>
  </si>
  <si>
    <t>徐乾</t>
  </si>
  <si>
    <t>石崇重</t>
  </si>
  <si>
    <t>王宇</t>
  </si>
  <si>
    <t>任文慧</t>
  </si>
  <si>
    <t>王家豪</t>
  </si>
  <si>
    <t>刘小龙</t>
  </si>
  <si>
    <t>吴世航</t>
  </si>
  <si>
    <t>蔡晨曙</t>
  </si>
  <si>
    <t>邓致远</t>
  </si>
  <si>
    <t>胡思超</t>
  </si>
  <si>
    <r>
      <rPr>
        <sz val="10"/>
        <color theme="1"/>
        <rFont val="仿宋_GB2312"/>
        <charset val="134"/>
      </rPr>
      <t>葛言</t>
    </r>
    <r>
      <rPr>
        <sz val="10"/>
        <color theme="1"/>
        <rFont val="宋体"/>
        <charset val="134"/>
      </rPr>
      <t>琭</t>
    </r>
  </si>
  <si>
    <t>曹舒赛</t>
  </si>
  <si>
    <t>蒋雨汐</t>
  </si>
  <si>
    <t>马笑文</t>
  </si>
  <si>
    <r>
      <rPr>
        <sz val="10"/>
        <color indexed="8"/>
        <rFont val="仿宋_GB2312"/>
        <charset val="0"/>
      </rPr>
      <t>软件工程</t>
    </r>
    <r>
      <rPr>
        <sz val="10"/>
        <color indexed="8"/>
        <rFont val="Times New Roman"/>
        <charset val="0"/>
      </rPr>
      <t>2106</t>
    </r>
    <r>
      <rPr>
        <sz val="10"/>
        <color indexed="8"/>
        <rFont val="仿宋_GB2312"/>
        <charset val="0"/>
      </rPr>
      <t>班</t>
    </r>
  </si>
  <si>
    <r>
      <rPr>
        <sz val="10"/>
        <color indexed="8"/>
        <rFont val="Times New Roman"/>
        <charset val="0"/>
      </rPr>
      <t>3[1];2[2]; 1[3](39</t>
    </r>
    <r>
      <rPr>
        <sz val="10"/>
        <color indexed="8"/>
        <rFont val="仿宋_GB2312"/>
        <charset val="0"/>
      </rPr>
      <t>分</t>
    </r>
    <r>
      <rPr>
        <sz val="10"/>
        <color indexed="8"/>
        <rFont val="Times New Roman"/>
        <charset val="0"/>
      </rPr>
      <t>)</t>
    </r>
  </si>
  <si>
    <r>
      <rPr>
        <sz val="10"/>
        <color indexed="8"/>
        <rFont val="仿宋_GB2312"/>
        <charset val="0"/>
      </rPr>
      <t>发明专利</t>
    </r>
    <r>
      <rPr>
        <sz val="10"/>
        <color indexed="8"/>
        <rFont val="Times New Roman"/>
        <charset val="0"/>
      </rPr>
      <t>2[1];2[2];1[3](6.3</t>
    </r>
    <r>
      <rPr>
        <sz val="10"/>
        <color indexed="8"/>
        <rFont val="仿宋_GB2312"/>
        <charset val="0"/>
      </rPr>
      <t>分</t>
    </r>
    <r>
      <rPr>
        <sz val="10"/>
        <color indexed="8"/>
        <rFont val="Times New Roman"/>
        <charset val="0"/>
      </rPr>
      <t>)</t>
    </r>
  </si>
  <si>
    <t>谭睿翔</t>
  </si>
  <si>
    <r>
      <rPr>
        <sz val="10"/>
        <color indexed="8"/>
        <rFont val="仿宋_GB2312"/>
        <charset val="0"/>
      </rPr>
      <t>发明专利</t>
    </r>
    <r>
      <rPr>
        <sz val="10"/>
        <color indexed="8"/>
        <rFont val="Times New Roman"/>
        <charset val="0"/>
      </rPr>
      <t>1[1](3</t>
    </r>
    <r>
      <rPr>
        <sz val="10"/>
        <color indexed="8"/>
        <rFont val="仿宋_GB2312"/>
        <charset val="0"/>
      </rPr>
      <t>分</t>
    </r>
    <r>
      <rPr>
        <sz val="10"/>
        <color indexed="8"/>
        <rFont val="Times New Roman"/>
        <charset val="0"/>
      </rPr>
      <t>)</t>
    </r>
  </si>
  <si>
    <r>
      <rPr>
        <sz val="10"/>
        <color indexed="8"/>
        <rFont val="Times New Roman"/>
        <charset val="0"/>
      </rPr>
      <t>16</t>
    </r>
    <r>
      <rPr>
        <sz val="10"/>
        <color indexed="8"/>
        <rFont val="仿宋_GB2312"/>
        <charset val="0"/>
      </rPr>
      <t>分</t>
    </r>
  </si>
  <si>
    <t>陈翰铖</t>
  </si>
  <si>
    <r>
      <rPr>
        <sz val="10"/>
        <color indexed="8"/>
        <rFont val="Times New Roman"/>
        <charset val="0"/>
      </rPr>
      <t>1[2](3</t>
    </r>
    <r>
      <rPr>
        <sz val="10"/>
        <color indexed="8"/>
        <rFont val="仿宋_GB2312"/>
        <charset val="0"/>
      </rPr>
      <t>分</t>
    </r>
    <r>
      <rPr>
        <sz val="10"/>
        <color indexed="8"/>
        <rFont val="Times New Roman"/>
        <charset val="0"/>
      </rPr>
      <t>)</t>
    </r>
  </si>
  <si>
    <r>
      <rPr>
        <sz val="10"/>
        <color indexed="8"/>
        <rFont val="仿宋_GB2312"/>
        <charset val="0"/>
      </rPr>
      <t>发明专利</t>
    </r>
    <r>
      <rPr>
        <sz val="10"/>
        <color indexed="8"/>
        <rFont val="Times New Roman"/>
        <charset val="0"/>
      </rPr>
      <t>1[2](5</t>
    </r>
    <r>
      <rPr>
        <sz val="10"/>
        <color indexed="8"/>
        <rFont val="仿宋_GB2312"/>
        <charset val="0"/>
      </rPr>
      <t>分</t>
    </r>
    <r>
      <rPr>
        <sz val="10"/>
        <color indexed="8"/>
        <rFont val="Times New Roman"/>
        <charset val="0"/>
      </rPr>
      <t>)</t>
    </r>
  </si>
  <si>
    <r>
      <rPr>
        <sz val="10"/>
        <color indexed="8"/>
        <rFont val="Times New Roman"/>
        <charset val="0"/>
      </rPr>
      <t>1</t>
    </r>
    <r>
      <rPr>
        <sz val="10"/>
        <color indexed="8"/>
        <rFont val="仿宋_GB2312"/>
        <charset val="0"/>
      </rPr>
      <t>、担任软件工程</t>
    </r>
    <r>
      <rPr>
        <sz val="10"/>
        <color indexed="8"/>
        <rFont val="Times New Roman"/>
        <charset val="0"/>
      </rPr>
      <t>2106</t>
    </r>
    <r>
      <rPr>
        <sz val="10"/>
        <color indexed="8"/>
        <rFont val="仿宋_GB2312"/>
        <charset val="0"/>
      </rPr>
      <t>班班长</t>
    </r>
    <r>
      <rPr>
        <sz val="10"/>
        <color indexed="8"/>
        <rFont val="Times New Roman"/>
        <charset val="0"/>
      </rPr>
      <t>(5.2</t>
    </r>
    <r>
      <rPr>
        <sz val="10"/>
        <color indexed="8"/>
        <rFont val="仿宋_GB2312"/>
        <charset val="0"/>
      </rPr>
      <t>分</t>
    </r>
    <r>
      <rPr>
        <sz val="10"/>
        <color indexed="8"/>
        <rFont val="Times New Roman"/>
        <charset val="0"/>
      </rPr>
      <t>)</t>
    </r>
  </si>
  <si>
    <t>张璇</t>
  </si>
  <si>
    <r>
      <rPr>
        <sz val="10"/>
        <color indexed="8"/>
        <rFont val="Times New Roman"/>
        <charset val="0"/>
      </rPr>
      <t>12</t>
    </r>
    <r>
      <rPr>
        <sz val="10"/>
        <color indexed="8"/>
        <rFont val="仿宋_GB2312"/>
        <charset val="0"/>
      </rPr>
      <t>分</t>
    </r>
  </si>
  <si>
    <r>
      <rPr>
        <sz val="10"/>
        <color indexed="8"/>
        <rFont val="Times New Roman"/>
        <charset val="0"/>
      </rPr>
      <t>1</t>
    </r>
    <r>
      <rPr>
        <sz val="10"/>
        <color indexed="8"/>
        <rFont val="仿宋_GB2312"/>
        <charset val="0"/>
      </rPr>
      <t>、担任第三党支部纪检委员</t>
    </r>
    <r>
      <rPr>
        <sz val="10"/>
        <color indexed="8"/>
        <rFont val="Times New Roman"/>
        <charset val="0"/>
      </rPr>
      <t>(1.2</t>
    </r>
    <r>
      <rPr>
        <sz val="10"/>
        <color indexed="8"/>
        <rFont val="仿宋_GB2312"/>
        <charset val="0"/>
      </rPr>
      <t>分</t>
    </r>
    <r>
      <rPr>
        <sz val="10"/>
        <color indexed="8"/>
        <rFont val="Times New Roman"/>
        <charset val="0"/>
      </rPr>
      <t>)</t>
    </r>
  </si>
  <si>
    <t>金虎</t>
  </si>
  <si>
    <r>
      <rPr>
        <sz val="10"/>
        <color indexed="8"/>
        <rFont val="Times New Roman"/>
        <charset val="0"/>
      </rPr>
      <t>1[1](10</t>
    </r>
    <r>
      <rPr>
        <sz val="10"/>
        <color indexed="8"/>
        <rFont val="仿宋_GB2312"/>
        <charset val="0"/>
      </rPr>
      <t>分</t>
    </r>
    <r>
      <rPr>
        <sz val="10"/>
        <color indexed="8"/>
        <rFont val="Times New Roman"/>
        <charset val="0"/>
      </rPr>
      <t>)</t>
    </r>
  </si>
  <si>
    <r>
      <rPr>
        <sz val="10"/>
        <color indexed="8"/>
        <rFont val="仿宋_GB2312"/>
        <charset val="0"/>
      </rPr>
      <t>唐</t>
    </r>
    <r>
      <rPr>
        <sz val="10"/>
        <color indexed="8"/>
        <rFont val="宋体"/>
        <charset val="0"/>
      </rPr>
      <t>璟</t>
    </r>
  </si>
  <si>
    <r>
      <rPr>
        <sz val="10"/>
        <color indexed="8"/>
        <rFont val="Times New Roman"/>
        <charset val="0"/>
      </rPr>
      <t>1[2](2</t>
    </r>
    <r>
      <rPr>
        <sz val="10"/>
        <color indexed="8"/>
        <rFont val="仿宋_GB2312"/>
        <charset val="0"/>
      </rPr>
      <t>分</t>
    </r>
    <r>
      <rPr>
        <sz val="10"/>
        <color indexed="8"/>
        <rFont val="Times New Roman"/>
        <charset val="0"/>
      </rPr>
      <t>);1[1](5</t>
    </r>
    <r>
      <rPr>
        <sz val="10"/>
        <color indexed="8"/>
        <rFont val="仿宋_GB2312"/>
        <charset val="0"/>
      </rPr>
      <t>分</t>
    </r>
    <r>
      <rPr>
        <sz val="10"/>
        <color indexed="8"/>
        <rFont val="Times New Roman"/>
        <charset val="0"/>
      </rPr>
      <t>)</t>
    </r>
  </si>
  <si>
    <t>吴闯</t>
  </si>
  <si>
    <r>
      <rPr>
        <sz val="10"/>
        <color indexed="8"/>
        <rFont val="仿宋_GB2312"/>
        <charset val="0"/>
      </rPr>
      <t>三等奖</t>
    </r>
    <r>
      <rPr>
        <sz val="10"/>
        <color indexed="8"/>
        <rFont val="Times New Roman"/>
        <charset val="0"/>
      </rPr>
      <t>1[3](4</t>
    </r>
    <r>
      <rPr>
        <sz val="10"/>
        <color indexed="8"/>
        <rFont val="仿宋_GB2312"/>
        <charset val="0"/>
      </rPr>
      <t>分</t>
    </r>
    <r>
      <rPr>
        <sz val="10"/>
        <color indexed="8"/>
        <rFont val="Times New Roman"/>
        <charset val="0"/>
      </rPr>
      <t>)</t>
    </r>
  </si>
  <si>
    <r>
      <rPr>
        <sz val="10"/>
        <color indexed="8"/>
        <rFont val="Times New Roman"/>
        <charset val="0"/>
      </rPr>
      <t>1</t>
    </r>
    <r>
      <rPr>
        <sz val="10"/>
        <color indexed="8"/>
        <rFont val="仿宋_GB2312"/>
        <charset val="0"/>
      </rPr>
      <t>、担任软件工程</t>
    </r>
    <r>
      <rPr>
        <sz val="10"/>
        <color indexed="8"/>
        <rFont val="Times New Roman"/>
        <charset val="0"/>
      </rPr>
      <t>2106</t>
    </r>
    <r>
      <rPr>
        <sz val="10"/>
        <color indexed="8"/>
        <rFont val="仿宋_GB2312"/>
        <charset val="0"/>
      </rPr>
      <t>班实习就业委员</t>
    </r>
    <r>
      <rPr>
        <sz val="10"/>
        <color indexed="8"/>
        <rFont val="Times New Roman"/>
        <charset val="0"/>
      </rPr>
      <t>(1.7</t>
    </r>
    <r>
      <rPr>
        <sz val="10"/>
        <color indexed="8"/>
        <rFont val="仿宋_GB2312"/>
        <charset val="0"/>
      </rPr>
      <t>分</t>
    </r>
    <r>
      <rPr>
        <sz val="10"/>
        <color indexed="8"/>
        <rFont val="Times New Roman"/>
        <charset val="0"/>
      </rPr>
      <t>)</t>
    </r>
  </si>
  <si>
    <t>但有伟</t>
  </si>
  <si>
    <r>
      <rPr>
        <sz val="10"/>
        <color indexed="8"/>
        <rFont val="Times New Roman"/>
        <charset val="0"/>
      </rPr>
      <t>1</t>
    </r>
    <r>
      <rPr>
        <sz val="10"/>
        <color indexed="8"/>
        <rFont val="仿宋_GB2312"/>
        <charset val="0"/>
      </rPr>
      <t>、担任软件工程</t>
    </r>
    <r>
      <rPr>
        <sz val="10"/>
        <color indexed="8"/>
        <rFont val="Times New Roman"/>
        <charset val="0"/>
      </rPr>
      <t>2106</t>
    </r>
    <r>
      <rPr>
        <sz val="10"/>
        <color indexed="8"/>
        <rFont val="仿宋_GB2312"/>
        <charset val="0"/>
      </rPr>
      <t>班团支书</t>
    </r>
    <r>
      <rPr>
        <sz val="10"/>
        <color indexed="8"/>
        <rFont val="Times New Roman"/>
        <charset val="0"/>
      </rPr>
      <t>(4.8</t>
    </r>
    <r>
      <rPr>
        <sz val="10"/>
        <color indexed="8"/>
        <rFont val="仿宋_GB2312"/>
        <charset val="0"/>
      </rPr>
      <t>分</t>
    </r>
    <r>
      <rPr>
        <sz val="10"/>
        <color indexed="8"/>
        <rFont val="Times New Roman"/>
        <charset val="0"/>
      </rPr>
      <t>)</t>
    </r>
  </si>
  <si>
    <t>汪磊</t>
  </si>
  <si>
    <t>夏雨</t>
  </si>
  <si>
    <t>滕庆龙</t>
  </si>
  <si>
    <t>葛超</t>
  </si>
  <si>
    <t>杨巨鑫</t>
  </si>
  <si>
    <r>
      <rPr>
        <sz val="10"/>
        <color indexed="8"/>
        <rFont val="Times New Roman"/>
        <charset val="0"/>
      </rPr>
      <t>1</t>
    </r>
    <r>
      <rPr>
        <sz val="10"/>
        <color indexed="8"/>
        <rFont val="仿宋_GB2312"/>
        <charset val="0"/>
      </rPr>
      <t>、担任软件工程</t>
    </r>
    <r>
      <rPr>
        <sz val="10"/>
        <color indexed="8"/>
        <rFont val="Times New Roman"/>
        <charset val="0"/>
      </rPr>
      <t>2106</t>
    </r>
    <r>
      <rPr>
        <sz val="10"/>
        <color indexed="8"/>
        <rFont val="仿宋_GB2312"/>
        <charset val="0"/>
      </rPr>
      <t>班文体委员</t>
    </r>
    <r>
      <rPr>
        <sz val="10"/>
        <color indexed="8"/>
        <rFont val="Times New Roman"/>
        <charset val="0"/>
      </rPr>
      <t>(2</t>
    </r>
    <r>
      <rPr>
        <sz val="10"/>
        <color indexed="8"/>
        <rFont val="仿宋_GB2312"/>
        <charset val="0"/>
      </rPr>
      <t>分</t>
    </r>
    <r>
      <rPr>
        <sz val="10"/>
        <color indexed="8"/>
        <rFont val="Times New Roman"/>
        <charset val="0"/>
      </rPr>
      <t>)</t>
    </r>
  </si>
  <si>
    <t>曹晨</t>
  </si>
  <si>
    <r>
      <rPr>
        <sz val="10"/>
        <color indexed="8"/>
        <rFont val="Times New Roman"/>
        <charset val="0"/>
      </rPr>
      <t>1</t>
    </r>
    <r>
      <rPr>
        <sz val="10"/>
        <color indexed="8"/>
        <rFont val="仿宋_GB2312"/>
        <charset val="0"/>
      </rPr>
      <t>、担任软件工程</t>
    </r>
    <r>
      <rPr>
        <sz val="10"/>
        <color indexed="8"/>
        <rFont val="Times New Roman"/>
        <charset val="0"/>
      </rPr>
      <t>2106</t>
    </r>
    <r>
      <rPr>
        <sz val="10"/>
        <color indexed="8"/>
        <rFont val="仿宋_GB2312"/>
        <charset val="0"/>
      </rPr>
      <t>班副班长</t>
    </r>
    <r>
      <rPr>
        <sz val="10"/>
        <color indexed="8"/>
        <rFont val="Times New Roman"/>
        <charset val="0"/>
      </rPr>
      <t>(1.5</t>
    </r>
    <r>
      <rPr>
        <sz val="10"/>
        <color indexed="8"/>
        <rFont val="仿宋_GB2312"/>
        <charset val="0"/>
      </rPr>
      <t>分</t>
    </r>
    <r>
      <rPr>
        <sz val="10"/>
        <color indexed="8"/>
        <rFont val="Times New Roman"/>
        <charset val="0"/>
      </rPr>
      <t>)</t>
    </r>
  </si>
  <si>
    <t>吕步京</t>
  </si>
  <si>
    <r>
      <rPr>
        <sz val="10"/>
        <color indexed="8"/>
        <rFont val="Times New Roman"/>
        <charset val="0"/>
      </rPr>
      <t>1</t>
    </r>
    <r>
      <rPr>
        <sz val="10"/>
        <color indexed="8"/>
        <rFont val="仿宋_GB2312"/>
        <charset val="0"/>
      </rPr>
      <t>、担任第三党支部组织委员</t>
    </r>
    <r>
      <rPr>
        <sz val="10"/>
        <color indexed="8"/>
        <rFont val="Times New Roman"/>
        <charset val="0"/>
      </rPr>
      <t>(1.2</t>
    </r>
    <r>
      <rPr>
        <sz val="10"/>
        <color indexed="8"/>
        <rFont val="仿宋_GB2312"/>
        <charset val="0"/>
      </rPr>
      <t>分</t>
    </r>
    <r>
      <rPr>
        <sz val="10"/>
        <color indexed="8"/>
        <rFont val="Times New Roman"/>
        <charset val="0"/>
      </rPr>
      <t>)</t>
    </r>
  </si>
  <si>
    <t>陈润泽</t>
  </si>
  <si>
    <t>冯堂虎</t>
  </si>
  <si>
    <t>高沁诚</t>
  </si>
  <si>
    <t>李浩勇</t>
  </si>
  <si>
    <t>李事珂</t>
  </si>
  <si>
    <t>梁俊辉</t>
  </si>
  <si>
    <t>孙煜晗</t>
  </si>
  <si>
    <t>王宁</t>
  </si>
  <si>
    <t>王泽聪</t>
  </si>
  <si>
    <t>徐鑫</t>
  </si>
  <si>
    <t>张扬</t>
  </si>
  <si>
    <t>周必群</t>
  </si>
  <si>
    <t>李林峻</t>
  </si>
  <si>
    <r>
      <rPr>
        <sz val="10"/>
        <color indexed="8"/>
        <rFont val="仿宋_GB2312"/>
        <charset val="134"/>
      </rPr>
      <t>人工智能</t>
    </r>
    <r>
      <rPr>
        <sz val="10"/>
        <color indexed="8"/>
        <rFont val="Times New Roman"/>
        <charset val="134"/>
      </rPr>
      <t>2101</t>
    </r>
    <r>
      <rPr>
        <sz val="10"/>
        <color indexed="8"/>
        <rFont val="仿宋_GB2312"/>
        <charset val="134"/>
      </rPr>
      <t>班</t>
    </r>
  </si>
  <si>
    <r>
      <rPr>
        <sz val="10"/>
        <color indexed="8"/>
        <rFont val="Times New Roman"/>
        <charset val="134"/>
      </rPr>
      <t>1[1];1[3,2,</t>
    </r>
    <r>
      <rPr>
        <sz val="10"/>
        <color indexed="8"/>
        <rFont val="仿宋_GB2312"/>
        <charset val="134"/>
      </rPr>
      <t>导</t>
    </r>
    <r>
      <rPr>
        <sz val="10"/>
        <color indexed="8"/>
        <rFont val="Times New Roman"/>
        <charset val="134"/>
      </rPr>
      <t>1];1[3,</t>
    </r>
    <r>
      <rPr>
        <sz val="10"/>
        <color indexed="8"/>
        <rFont val="仿宋_GB2312"/>
        <charset val="134"/>
      </rPr>
      <t>导</t>
    </r>
    <r>
      <rPr>
        <sz val="10"/>
        <color indexed="8"/>
        <rFont val="Times New Roman"/>
        <charset val="134"/>
      </rPr>
      <t>2,1];1[4,3,</t>
    </r>
    <r>
      <rPr>
        <sz val="10"/>
        <color indexed="8"/>
        <rFont val="仿宋_GB2312"/>
        <charset val="134"/>
      </rPr>
      <t>导</t>
    </r>
    <r>
      <rPr>
        <sz val="10"/>
        <color indexed="8"/>
        <rFont val="Times New Roman"/>
        <charset val="134"/>
      </rPr>
      <t>2,1]</t>
    </r>
  </si>
  <si>
    <r>
      <rPr>
        <sz val="10"/>
        <color indexed="8"/>
        <rFont val="仿宋_GB2312"/>
        <charset val="134"/>
      </rPr>
      <t>发明专利（实审阶段）</t>
    </r>
    <r>
      <rPr>
        <sz val="10"/>
        <color indexed="8"/>
        <rFont val="Times New Roman"/>
        <charset val="134"/>
      </rPr>
      <t>1[2,</t>
    </r>
    <r>
      <rPr>
        <sz val="10"/>
        <color indexed="8"/>
        <rFont val="仿宋_GB2312"/>
        <charset val="134"/>
      </rPr>
      <t>导</t>
    </r>
    <r>
      <rPr>
        <sz val="10"/>
        <color indexed="8"/>
        <rFont val="Times New Roman"/>
        <charset val="134"/>
      </rPr>
      <t>1],</t>
    </r>
    <r>
      <rPr>
        <sz val="10"/>
        <color indexed="8"/>
        <rFont val="仿宋_GB2312"/>
        <charset val="134"/>
      </rPr>
      <t>发明专利（实审阶段）</t>
    </r>
    <r>
      <rPr>
        <sz val="10"/>
        <color indexed="8"/>
        <rFont val="Times New Roman"/>
        <charset val="134"/>
      </rPr>
      <t>1[5,4,3,2,</t>
    </r>
    <r>
      <rPr>
        <sz val="10"/>
        <color indexed="8"/>
        <rFont val="仿宋_GB2312"/>
        <charset val="134"/>
      </rPr>
      <t>导</t>
    </r>
    <r>
      <rPr>
        <sz val="10"/>
        <color indexed="8"/>
        <rFont val="Times New Roman"/>
        <charset val="134"/>
      </rPr>
      <t>1]</t>
    </r>
  </si>
  <si>
    <r>
      <rPr>
        <sz val="10"/>
        <color indexed="8"/>
        <rFont val="Times New Roman"/>
        <charset val="134"/>
      </rPr>
      <t>1</t>
    </r>
    <r>
      <rPr>
        <sz val="10"/>
        <color indexed="8"/>
        <rFont val="仿宋_GB2312"/>
        <charset val="134"/>
      </rPr>
      <t>、担任人工智能</t>
    </r>
    <r>
      <rPr>
        <sz val="10"/>
        <color indexed="8"/>
        <rFont val="Times New Roman"/>
        <charset val="134"/>
      </rPr>
      <t>2101</t>
    </r>
    <r>
      <rPr>
        <sz val="10"/>
        <color indexed="8"/>
        <rFont val="仿宋_GB2312"/>
        <charset val="134"/>
      </rPr>
      <t>班文体委员</t>
    </r>
    <r>
      <rPr>
        <sz val="10"/>
        <color indexed="8"/>
        <rFont val="Times New Roman"/>
        <charset val="134"/>
      </rPr>
      <t>(1.8)</t>
    </r>
  </si>
  <si>
    <t>李佳壕</t>
  </si>
  <si>
    <t>1[2];1[1]</t>
  </si>
  <si>
    <r>
      <rPr>
        <sz val="10"/>
        <color indexed="8"/>
        <rFont val="仿宋_GB2312"/>
        <charset val="134"/>
      </rPr>
      <t>一等奖</t>
    </r>
    <r>
      <rPr>
        <sz val="10"/>
        <color indexed="8"/>
        <rFont val="Times New Roman"/>
        <charset val="134"/>
      </rPr>
      <t xml:space="preserve">1[1]; </t>
    </r>
    <r>
      <rPr>
        <sz val="10"/>
        <color indexed="8"/>
        <rFont val="仿宋_GB2312"/>
        <charset val="134"/>
      </rPr>
      <t>一等奖</t>
    </r>
    <r>
      <rPr>
        <sz val="10"/>
        <color indexed="8"/>
        <rFont val="Times New Roman"/>
        <charset val="134"/>
      </rPr>
      <t>1[2]</t>
    </r>
  </si>
  <si>
    <t>李宝奎</t>
  </si>
  <si>
    <t>1[1],1[2]</t>
  </si>
  <si>
    <r>
      <rPr>
        <sz val="10"/>
        <color indexed="8"/>
        <rFont val="仿宋_GB2312"/>
        <charset val="134"/>
      </rPr>
      <t>一等奖</t>
    </r>
    <r>
      <rPr>
        <sz val="10"/>
        <color indexed="8"/>
        <rFont val="Times New Roman"/>
        <charset val="134"/>
      </rPr>
      <t>1[1]</t>
    </r>
  </si>
  <si>
    <r>
      <rPr>
        <sz val="10"/>
        <color indexed="8"/>
        <rFont val="Times New Roman"/>
        <charset val="134"/>
      </rPr>
      <t xml:space="preserve">1. </t>
    </r>
    <r>
      <rPr>
        <sz val="10"/>
        <color indexed="8"/>
        <rFont val="仿宋_GB2312"/>
        <charset val="134"/>
      </rPr>
      <t>担任人工智能</t>
    </r>
    <r>
      <rPr>
        <sz val="10"/>
        <color indexed="8"/>
        <rFont val="Times New Roman"/>
        <charset val="134"/>
      </rPr>
      <t>2101</t>
    </r>
    <r>
      <rPr>
        <sz val="10"/>
        <color indexed="8"/>
        <rFont val="仿宋_GB2312"/>
        <charset val="134"/>
      </rPr>
      <t>班班长</t>
    </r>
    <r>
      <rPr>
        <sz val="10"/>
        <color indexed="8"/>
        <rFont val="Times New Roman"/>
        <charset val="134"/>
      </rPr>
      <t>(4.8)</t>
    </r>
  </si>
  <si>
    <t>刘翼飞</t>
  </si>
  <si>
    <t>王书舒</t>
  </si>
  <si>
    <r>
      <rPr>
        <sz val="10"/>
        <color indexed="8"/>
        <rFont val="Times New Roman"/>
        <charset val="134"/>
      </rPr>
      <t xml:space="preserve">1. </t>
    </r>
    <r>
      <rPr>
        <sz val="10"/>
        <color indexed="8"/>
        <rFont val="仿宋_GB2312"/>
        <charset val="134"/>
      </rPr>
      <t>担任人工智能</t>
    </r>
    <r>
      <rPr>
        <sz val="10"/>
        <color indexed="8"/>
        <rFont val="Times New Roman"/>
        <charset val="134"/>
      </rPr>
      <t>2101</t>
    </r>
    <r>
      <rPr>
        <sz val="10"/>
        <color indexed="8"/>
        <rFont val="仿宋_GB2312"/>
        <charset val="134"/>
      </rPr>
      <t>班团支部组织委员（</t>
    </r>
    <r>
      <rPr>
        <sz val="10"/>
        <color indexed="8"/>
        <rFont val="Times New Roman"/>
        <charset val="134"/>
      </rPr>
      <t>1.8</t>
    </r>
    <r>
      <rPr>
        <sz val="10"/>
        <color indexed="8"/>
        <rFont val="仿宋_GB2312"/>
        <charset val="134"/>
      </rPr>
      <t>）</t>
    </r>
  </si>
  <si>
    <t>荀嘉皓</t>
  </si>
  <si>
    <t>缪佩翰</t>
  </si>
  <si>
    <t>1[2],1[2]</t>
  </si>
  <si>
    <t>胡博仁</t>
  </si>
  <si>
    <t>胡晨璐</t>
  </si>
  <si>
    <t>1[1], 1[3]</t>
  </si>
  <si>
    <r>
      <rPr>
        <sz val="10"/>
        <color indexed="8"/>
        <rFont val="仿宋_GB2312"/>
        <charset val="134"/>
      </rPr>
      <t>发明专利（实审阶段）</t>
    </r>
    <r>
      <rPr>
        <sz val="10"/>
        <color indexed="8"/>
        <rFont val="Times New Roman"/>
        <charset val="134"/>
      </rPr>
      <t>2[2]</t>
    </r>
  </si>
  <si>
    <t>王丽安</t>
  </si>
  <si>
    <r>
      <rPr>
        <sz val="10"/>
        <rFont val="仿宋_GB2312"/>
        <charset val="134"/>
      </rPr>
      <t>人工智能</t>
    </r>
    <r>
      <rPr>
        <sz val="10"/>
        <rFont val="Times New Roman"/>
        <charset val="134"/>
      </rPr>
      <t>2101</t>
    </r>
    <r>
      <rPr>
        <sz val="10"/>
        <rFont val="仿宋_GB2312"/>
        <charset val="134"/>
      </rPr>
      <t>班</t>
    </r>
  </si>
  <si>
    <r>
      <rPr>
        <sz val="10"/>
        <rFont val="仿宋_GB2312"/>
        <charset val="134"/>
      </rPr>
      <t>发明专利（实审阶段）</t>
    </r>
    <r>
      <rPr>
        <sz val="10"/>
        <rFont val="Times New Roman"/>
        <charset val="134"/>
      </rPr>
      <t>1[4]</t>
    </r>
  </si>
  <si>
    <r>
      <rPr>
        <sz val="10"/>
        <rFont val="Times New Roman"/>
        <charset val="134"/>
      </rPr>
      <t>1</t>
    </r>
    <r>
      <rPr>
        <sz val="10"/>
        <rFont val="仿宋_GB2312"/>
        <charset val="134"/>
      </rPr>
      <t>、担任人工智能</t>
    </r>
    <r>
      <rPr>
        <sz val="10"/>
        <rFont val="Times New Roman"/>
        <charset val="134"/>
      </rPr>
      <t>2101</t>
    </r>
    <r>
      <rPr>
        <sz val="10"/>
        <rFont val="仿宋_GB2312"/>
        <charset val="134"/>
      </rPr>
      <t>班副班长</t>
    </r>
    <r>
      <rPr>
        <sz val="10"/>
        <rFont val="Times New Roman"/>
        <charset val="134"/>
      </rPr>
      <t>(2)</t>
    </r>
  </si>
  <si>
    <t>冯蓥杰</t>
  </si>
  <si>
    <r>
      <rPr>
        <sz val="10"/>
        <color indexed="8"/>
        <rFont val="Times New Roman"/>
        <charset val="134"/>
      </rPr>
      <t>1.</t>
    </r>
    <r>
      <rPr>
        <sz val="10"/>
        <color indexed="8"/>
        <rFont val="仿宋_GB2312"/>
        <charset val="134"/>
      </rPr>
      <t>担任人工智能</t>
    </r>
    <r>
      <rPr>
        <sz val="10"/>
        <color indexed="8"/>
        <rFont val="Times New Roman"/>
        <charset val="134"/>
      </rPr>
      <t>01</t>
    </r>
    <r>
      <rPr>
        <sz val="10"/>
        <color indexed="8"/>
        <rFont val="仿宋_GB2312"/>
        <charset val="134"/>
      </rPr>
      <t>党支部纪检委员</t>
    </r>
    <r>
      <rPr>
        <sz val="10"/>
        <color indexed="8"/>
        <rFont val="Times New Roman"/>
        <charset val="134"/>
      </rPr>
      <t>(2)</t>
    </r>
  </si>
  <si>
    <t>周晗</t>
  </si>
  <si>
    <t>宋端正</t>
  </si>
  <si>
    <r>
      <rPr>
        <sz val="10"/>
        <color indexed="8"/>
        <rFont val="仿宋_GB2312"/>
        <charset val="134"/>
      </rPr>
      <t>发明专利（实审阶段）</t>
    </r>
    <r>
      <rPr>
        <sz val="10"/>
        <color indexed="8"/>
        <rFont val="Times New Roman"/>
        <charset val="134"/>
      </rPr>
      <t>1[1]</t>
    </r>
  </si>
  <si>
    <r>
      <rPr>
        <sz val="10"/>
        <color indexed="8"/>
        <rFont val="Times New Roman"/>
        <charset val="134"/>
      </rPr>
      <t xml:space="preserve">1. </t>
    </r>
    <r>
      <rPr>
        <sz val="10"/>
        <color indexed="8"/>
        <rFont val="仿宋_GB2312"/>
        <charset val="134"/>
      </rPr>
      <t>担任人工智能</t>
    </r>
    <r>
      <rPr>
        <sz val="10"/>
        <color indexed="8"/>
        <rFont val="Times New Roman"/>
        <charset val="134"/>
      </rPr>
      <t>2101</t>
    </r>
    <r>
      <rPr>
        <sz val="10"/>
        <color indexed="8"/>
        <rFont val="仿宋_GB2312"/>
        <charset val="134"/>
      </rPr>
      <t>班团支部团支书</t>
    </r>
    <r>
      <rPr>
        <sz val="10"/>
        <color indexed="8"/>
        <rFont val="Times New Roman"/>
        <charset val="134"/>
      </rPr>
      <t>(5)</t>
    </r>
  </si>
  <si>
    <t>智鑫</t>
  </si>
  <si>
    <t>汪俊</t>
  </si>
  <si>
    <r>
      <rPr>
        <sz val="10"/>
        <color indexed="8"/>
        <rFont val="Times New Roman"/>
        <charset val="134"/>
      </rPr>
      <t>1</t>
    </r>
    <r>
      <rPr>
        <sz val="10"/>
        <color indexed="8"/>
        <rFont val="仿宋_GB2312"/>
        <charset val="134"/>
      </rPr>
      <t>、担任人工智能</t>
    </r>
    <r>
      <rPr>
        <sz val="10"/>
        <color indexed="8"/>
        <rFont val="Times New Roman"/>
        <charset val="134"/>
      </rPr>
      <t>2101</t>
    </r>
    <r>
      <rPr>
        <sz val="10"/>
        <color indexed="8"/>
        <rFont val="仿宋_GB2312"/>
        <charset val="134"/>
      </rPr>
      <t>班实习就业委员</t>
    </r>
    <r>
      <rPr>
        <sz val="10"/>
        <color indexed="8"/>
        <rFont val="Times New Roman"/>
        <charset val="134"/>
      </rPr>
      <t>(1.8)</t>
    </r>
  </si>
  <si>
    <t>江涵</t>
  </si>
  <si>
    <r>
      <rPr>
        <sz val="10"/>
        <rFont val="仿宋_GB2312"/>
        <charset val="0"/>
      </rPr>
      <t>发明专利（实审阶段）</t>
    </r>
    <r>
      <rPr>
        <sz val="10"/>
        <rFont val="Times New Roman"/>
        <charset val="0"/>
      </rPr>
      <t>1[2</t>
    </r>
    <r>
      <rPr>
        <sz val="10"/>
        <rFont val="仿宋_GB2312"/>
        <charset val="0"/>
      </rPr>
      <t>，导</t>
    </r>
    <r>
      <rPr>
        <sz val="10"/>
        <rFont val="Times New Roman"/>
        <charset val="0"/>
      </rPr>
      <t>1]</t>
    </r>
  </si>
  <si>
    <t>吴思雨</t>
  </si>
  <si>
    <r>
      <rPr>
        <sz val="10"/>
        <color indexed="8"/>
        <rFont val="仿宋_GB2312"/>
        <charset val="134"/>
      </rPr>
      <t>发明专利（实审阶段）</t>
    </r>
    <r>
      <rPr>
        <sz val="10"/>
        <color indexed="8"/>
        <rFont val="Times New Roman"/>
        <charset val="134"/>
      </rPr>
      <t>1[2,</t>
    </r>
    <r>
      <rPr>
        <sz val="10"/>
        <color indexed="8"/>
        <rFont val="仿宋_GB2312"/>
        <charset val="134"/>
      </rPr>
      <t>导</t>
    </r>
    <r>
      <rPr>
        <sz val="10"/>
        <color indexed="8"/>
        <rFont val="Times New Roman"/>
        <charset val="134"/>
      </rPr>
      <t>1]</t>
    </r>
  </si>
  <si>
    <t>卢腾</t>
  </si>
  <si>
    <t>余承远</t>
  </si>
  <si>
    <t>王宇超</t>
  </si>
  <si>
    <t>蒋寅峰</t>
  </si>
  <si>
    <t>黄贤山</t>
  </si>
  <si>
    <t>刘路平</t>
  </si>
  <si>
    <t>王惠娟</t>
  </si>
  <si>
    <t>刘雨欣</t>
  </si>
  <si>
    <t>陈雨航</t>
  </si>
  <si>
    <t>曾彦嘉</t>
  </si>
  <si>
    <t>王沛正</t>
  </si>
  <si>
    <t>王景文</t>
  </si>
  <si>
    <t>胡鹏</t>
  </si>
  <si>
    <t>卢森</t>
  </si>
  <si>
    <t>崔刚</t>
  </si>
  <si>
    <t>付振东</t>
  </si>
  <si>
    <t>谢卓魁</t>
  </si>
  <si>
    <t>范磊磊</t>
  </si>
  <si>
    <t>李磊</t>
  </si>
  <si>
    <r>
      <rPr>
        <sz val="10"/>
        <rFont val="仿宋_GB2312"/>
        <charset val="134"/>
      </rPr>
      <t>人工智能</t>
    </r>
    <r>
      <rPr>
        <sz val="10"/>
        <rFont val="Times New Roman"/>
        <charset val="134"/>
      </rPr>
      <t>2102</t>
    </r>
    <r>
      <rPr>
        <sz val="10"/>
        <rFont val="仿宋_GB2312"/>
        <charset val="134"/>
      </rPr>
      <t>班</t>
    </r>
  </si>
  <si>
    <r>
      <rPr>
        <sz val="10"/>
        <rFont val="Times New Roman"/>
        <charset val="134"/>
      </rPr>
      <t>1[2,</t>
    </r>
    <r>
      <rPr>
        <sz val="10"/>
        <rFont val="仿宋_GB2312"/>
        <charset val="134"/>
      </rPr>
      <t>导</t>
    </r>
    <r>
      <rPr>
        <sz val="10"/>
        <rFont val="Times New Roman"/>
        <charset val="134"/>
      </rPr>
      <t>1];2[2](36</t>
    </r>
    <r>
      <rPr>
        <sz val="10"/>
        <rFont val="仿宋_GB2312"/>
        <charset val="134"/>
      </rPr>
      <t>分</t>
    </r>
    <r>
      <rPr>
        <sz val="10"/>
        <rFont val="Times New Roman"/>
        <charset val="134"/>
      </rPr>
      <t>)</t>
    </r>
  </si>
  <si>
    <r>
      <rPr>
        <sz val="10"/>
        <rFont val="Times New Roman"/>
        <charset val="134"/>
      </rPr>
      <t>2[1](6</t>
    </r>
    <r>
      <rPr>
        <sz val="10"/>
        <rFont val="仿宋_GB2312"/>
        <charset val="134"/>
      </rPr>
      <t>分</t>
    </r>
    <r>
      <rPr>
        <sz val="10"/>
        <rFont val="Times New Roman"/>
        <charset val="134"/>
      </rPr>
      <t>)</t>
    </r>
  </si>
  <si>
    <r>
      <rPr>
        <sz val="10"/>
        <rFont val="仿宋_GB2312"/>
        <charset val="134"/>
      </rPr>
      <t>发明专利</t>
    </r>
    <r>
      <rPr>
        <sz val="10"/>
        <rFont val="Times New Roman"/>
        <charset val="134"/>
      </rPr>
      <t>1[2</t>
    </r>
    <r>
      <rPr>
        <sz val="10"/>
        <rFont val="仿宋_GB2312"/>
        <charset val="134"/>
      </rPr>
      <t>，导</t>
    </r>
    <r>
      <rPr>
        <sz val="10"/>
        <rFont val="Times New Roman"/>
        <charset val="134"/>
      </rPr>
      <t>1](3</t>
    </r>
    <r>
      <rPr>
        <sz val="10"/>
        <rFont val="仿宋_GB2312"/>
        <charset val="134"/>
      </rPr>
      <t>分</t>
    </r>
    <r>
      <rPr>
        <sz val="10"/>
        <rFont val="Times New Roman"/>
        <charset val="134"/>
      </rPr>
      <t>)</t>
    </r>
  </si>
  <si>
    <t>姚祯</t>
  </si>
  <si>
    <r>
      <rPr>
        <sz val="10"/>
        <rFont val="Times New Roman"/>
        <charset val="134"/>
      </rPr>
      <t>1[1];1[3</t>
    </r>
    <r>
      <rPr>
        <sz val="10"/>
        <rFont val="仿宋_GB2312"/>
        <charset val="134"/>
      </rPr>
      <t>，导</t>
    </r>
    <r>
      <rPr>
        <sz val="10"/>
        <rFont val="Times New Roman"/>
        <charset val="134"/>
      </rPr>
      <t>2]</t>
    </r>
    <r>
      <rPr>
        <sz val="10"/>
        <rFont val="仿宋_GB2312"/>
        <charset val="134"/>
      </rPr>
      <t>（</t>
    </r>
    <r>
      <rPr>
        <sz val="10"/>
        <rFont val="Times New Roman"/>
        <charset val="134"/>
      </rPr>
      <t>28</t>
    </r>
    <r>
      <rPr>
        <sz val="10"/>
        <rFont val="仿宋_GB2312"/>
        <charset val="134"/>
      </rPr>
      <t>分）</t>
    </r>
  </si>
  <si>
    <r>
      <rPr>
        <sz val="10"/>
        <rFont val="Times New Roman"/>
        <charset val="134"/>
      </rPr>
      <t>1[2,</t>
    </r>
    <r>
      <rPr>
        <sz val="10"/>
        <rFont val="仿宋_GB2312"/>
        <charset val="134"/>
      </rPr>
      <t>导</t>
    </r>
    <r>
      <rPr>
        <sz val="10"/>
        <rFont val="Times New Roman"/>
        <charset val="134"/>
      </rPr>
      <t>1]</t>
    </r>
    <r>
      <rPr>
        <sz val="10"/>
        <rFont val="仿宋_GB2312"/>
        <charset val="134"/>
      </rPr>
      <t>（</t>
    </r>
    <r>
      <rPr>
        <sz val="10"/>
        <rFont val="Times New Roman"/>
        <charset val="134"/>
      </rPr>
      <t>6</t>
    </r>
    <r>
      <rPr>
        <sz val="10"/>
        <rFont val="仿宋_GB2312"/>
        <charset val="134"/>
      </rPr>
      <t>分）</t>
    </r>
  </si>
  <si>
    <r>
      <rPr>
        <sz val="10"/>
        <rFont val="Times New Roman"/>
        <charset val="134"/>
      </rPr>
      <t>1[2]</t>
    </r>
    <r>
      <rPr>
        <sz val="10"/>
        <rFont val="仿宋_GB2312"/>
        <charset val="134"/>
      </rPr>
      <t>（</t>
    </r>
    <r>
      <rPr>
        <sz val="10"/>
        <rFont val="Times New Roman"/>
        <charset val="134"/>
      </rPr>
      <t>4</t>
    </r>
    <r>
      <rPr>
        <sz val="10"/>
        <rFont val="仿宋_GB2312"/>
        <charset val="134"/>
      </rPr>
      <t>分）</t>
    </r>
  </si>
  <si>
    <t>　</t>
  </si>
  <si>
    <t>张天立</t>
  </si>
  <si>
    <t>22151320</t>
  </si>
  <si>
    <r>
      <rPr>
        <sz val="10"/>
        <color rgb="FF000000"/>
        <rFont val="Times New Roman"/>
        <charset val="134"/>
      </rPr>
      <t>1[1](20</t>
    </r>
    <r>
      <rPr>
        <sz val="10"/>
        <color rgb="FF000000"/>
        <rFont val="仿宋_GB2312"/>
        <charset val="134"/>
      </rPr>
      <t>分</t>
    </r>
    <r>
      <rPr>
        <sz val="10"/>
        <color rgb="FF000000"/>
        <rFont val="Times New Roman"/>
        <charset val="134"/>
      </rPr>
      <t>)</t>
    </r>
  </si>
  <si>
    <r>
      <rPr>
        <sz val="10"/>
        <rFont val="Times New Roman"/>
        <charset val="134"/>
      </rPr>
      <t>1[1](10</t>
    </r>
    <r>
      <rPr>
        <sz val="10"/>
        <rFont val="仿宋_GB2312"/>
        <charset val="134"/>
      </rPr>
      <t>分</t>
    </r>
    <r>
      <rPr>
        <sz val="10"/>
        <rFont val="Times New Roman"/>
        <charset val="134"/>
      </rPr>
      <t>)</t>
    </r>
  </si>
  <si>
    <r>
      <rPr>
        <sz val="10"/>
        <rFont val="仿宋_GB2312"/>
        <charset val="134"/>
      </rPr>
      <t>发明专利</t>
    </r>
    <r>
      <rPr>
        <sz val="10"/>
        <rFont val="Times New Roman"/>
        <charset val="134"/>
      </rPr>
      <t>1[1](3</t>
    </r>
    <r>
      <rPr>
        <sz val="10"/>
        <rFont val="仿宋_GB2312"/>
        <charset val="134"/>
      </rPr>
      <t>分</t>
    </r>
    <r>
      <rPr>
        <sz val="10"/>
        <rFont val="Times New Roman"/>
        <charset val="134"/>
      </rPr>
      <t>)</t>
    </r>
  </si>
  <si>
    <t>黄雨峰</t>
  </si>
  <si>
    <r>
      <rPr>
        <sz val="10"/>
        <rFont val="Times New Roman"/>
        <charset val="134"/>
      </rPr>
      <t>1[2],1[3,</t>
    </r>
    <r>
      <rPr>
        <sz val="10"/>
        <rFont val="仿宋_GB2312"/>
        <charset val="134"/>
      </rPr>
      <t>导</t>
    </r>
    <r>
      <rPr>
        <sz val="10"/>
        <rFont val="Times New Roman"/>
        <charset val="134"/>
      </rPr>
      <t>2]</t>
    </r>
    <r>
      <rPr>
        <sz val="10"/>
        <rFont val="仿宋_GB2312"/>
        <charset val="134"/>
      </rPr>
      <t>，</t>
    </r>
    <r>
      <rPr>
        <sz val="10"/>
        <rFont val="Times New Roman"/>
        <charset val="134"/>
      </rPr>
      <t>1[4,</t>
    </r>
    <r>
      <rPr>
        <sz val="10"/>
        <rFont val="仿宋_GB2312"/>
        <charset val="134"/>
      </rPr>
      <t>导</t>
    </r>
    <r>
      <rPr>
        <sz val="10"/>
        <rFont val="Times New Roman"/>
        <charset val="134"/>
      </rPr>
      <t>2]</t>
    </r>
    <r>
      <rPr>
        <sz val="10"/>
        <rFont val="仿宋_GB2312"/>
        <charset val="134"/>
      </rPr>
      <t>（</t>
    </r>
    <r>
      <rPr>
        <sz val="10"/>
        <rFont val="Times New Roman"/>
        <charset val="134"/>
      </rPr>
      <t>18</t>
    </r>
    <r>
      <rPr>
        <sz val="10"/>
        <rFont val="仿宋_GB2312"/>
        <charset val="134"/>
      </rPr>
      <t>分）</t>
    </r>
  </si>
  <si>
    <r>
      <rPr>
        <sz val="10"/>
        <rFont val="Times New Roman"/>
        <charset val="134"/>
      </rPr>
      <t>1[1]</t>
    </r>
    <r>
      <rPr>
        <sz val="10"/>
        <rFont val="仿宋_GB2312"/>
        <charset val="134"/>
      </rPr>
      <t>（</t>
    </r>
    <r>
      <rPr>
        <sz val="10"/>
        <rFont val="Times New Roman"/>
        <charset val="134"/>
      </rPr>
      <t>10</t>
    </r>
    <r>
      <rPr>
        <sz val="10"/>
        <rFont val="仿宋_GB2312"/>
        <charset val="134"/>
      </rPr>
      <t>分）</t>
    </r>
  </si>
  <si>
    <r>
      <rPr>
        <sz val="10"/>
        <rFont val="仿宋_GB2312"/>
        <charset val="134"/>
      </rPr>
      <t>发明专利</t>
    </r>
    <r>
      <rPr>
        <sz val="10"/>
        <rFont val="Times New Roman"/>
        <charset val="134"/>
      </rPr>
      <t>2[2</t>
    </r>
    <r>
      <rPr>
        <sz val="10"/>
        <rFont val="仿宋_GB2312"/>
        <charset val="134"/>
      </rPr>
      <t>，导</t>
    </r>
    <r>
      <rPr>
        <sz val="10"/>
        <rFont val="Times New Roman"/>
        <charset val="134"/>
      </rPr>
      <t>1]</t>
    </r>
    <r>
      <rPr>
        <sz val="10"/>
        <rFont val="仿宋_GB2312"/>
        <charset val="134"/>
      </rPr>
      <t>，</t>
    </r>
    <r>
      <rPr>
        <sz val="10"/>
        <rFont val="Times New Roman"/>
        <charset val="134"/>
      </rPr>
      <t>1[3,</t>
    </r>
    <r>
      <rPr>
        <sz val="10"/>
        <rFont val="仿宋_GB2312"/>
        <charset val="134"/>
      </rPr>
      <t>导</t>
    </r>
    <r>
      <rPr>
        <sz val="10"/>
        <rFont val="Times New Roman"/>
        <charset val="134"/>
      </rPr>
      <t>1]</t>
    </r>
    <r>
      <rPr>
        <sz val="10"/>
        <rFont val="仿宋_GB2312"/>
        <charset val="134"/>
      </rPr>
      <t>（</t>
    </r>
    <r>
      <rPr>
        <sz val="10"/>
        <rFont val="Times New Roman"/>
        <charset val="134"/>
      </rPr>
      <t>4.5</t>
    </r>
    <r>
      <rPr>
        <sz val="10"/>
        <rFont val="仿宋_GB2312"/>
        <charset val="134"/>
      </rPr>
      <t>分）</t>
    </r>
  </si>
  <si>
    <t>孙琦晨</t>
  </si>
  <si>
    <r>
      <rPr>
        <sz val="10"/>
        <color rgb="FF000000"/>
        <rFont val="仿宋_GB2312"/>
        <charset val="134"/>
      </rPr>
      <t>人工智能</t>
    </r>
    <r>
      <rPr>
        <sz val="10"/>
        <color rgb="FF000000"/>
        <rFont val="Times New Roman"/>
        <charset val="134"/>
      </rPr>
      <t>2102</t>
    </r>
    <r>
      <rPr>
        <sz val="10"/>
        <color rgb="FF000000"/>
        <rFont val="仿宋_GB2312"/>
        <charset val="134"/>
      </rPr>
      <t>班</t>
    </r>
  </si>
  <si>
    <r>
      <rPr>
        <sz val="10"/>
        <rFont val="Times New Roman"/>
        <charset val="134"/>
      </rPr>
      <t>1[5,</t>
    </r>
    <r>
      <rPr>
        <sz val="10"/>
        <rFont val="仿宋_GB2312"/>
        <charset val="134"/>
      </rPr>
      <t>导师</t>
    </r>
    <r>
      <rPr>
        <sz val="10"/>
        <rFont val="Times New Roman"/>
        <charset val="134"/>
      </rPr>
      <t>1,3](</t>
    </r>
    <r>
      <rPr>
        <sz val="10"/>
        <rFont val="仿宋_GB2312"/>
        <charset val="134"/>
      </rPr>
      <t>学生</t>
    </r>
    <r>
      <rPr>
        <sz val="10"/>
        <rFont val="Times New Roman"/>
        <charset val="134"/>
      </rPr>
      <t>3)(0</t>
    </r>
    <r>
      <rPr>
        <sz val="10"/>
        <rFont val="仿宋_GB2312"/>
        <charset val="134"/>
      </rPr>
      <t>分</t>
    </r>
    <r>
      <rPr>
        <sz val="10"/>
        <rFont val="Times New Roman"/>
        <charset val="134"/>
      </rPr>
      <t>)</t>
    </r>
  </si>
  <si>
    <r>
      <rPr>
        <sz val="10"/>
        <color rgb="FF000000"/>
        <rFont val="Times New Roman"/>
        <charset val="134"/>
      </rPr>
      <t>1[2,</t>
    </r>
    <r>
      <rPr>
        <sz val="10"/>
        <color rgb="FF000000"/>
        <rFont val="仿宋_GB2312"/>
        <charset val="134"/>
      </rPr>
      <t>导</t>
    </r>
    <r>
      <rPr>
        <sz val="10"/>
        <color rgb="FF000000"/>
        <rFont val="Times New Roman"/>
        <charset val="134"/>
      </rPr>
      <t>1](10</t>
    </r>
    <r>
      <rPr>
        <sz val="10"/>
        <color rgb="FF000000"/>
        <rFont val="仿宋_GB2312"/>
        <charset val="134"/>
      </rPr>
      <t>分</t>
    </r>
    <r>
      <rPr>
        <sz val="10"/>
        <color rgb="FF000000"/>
        <rFont val="Times New Roman"/>
        <charset val="134"/>
      </rPr>
      <t>)</t>
    </r>
  </si>
  <si>
    <t>贾志杰</t>
  </si>
  <si>
    <r>
      <rPr>
        <sz val="10"/>
        <rFont val="Times New Roman"/>
        <charset val="134"/>
      </rPr>
      <t xml:space="preserve">1[1]
</t>
    </r>
    <r>
      <rPr>
        <sz val="10"/>
        <rFont val="仿宋_GB2312"/>
        <charset val="134"/>
      </rPr>
      <t>（</t>
    </r>
    <r>
      <rPr>
        <sz val="10"/>
        <rFont val="Times New Roman"/>
        <charset val="134"/>
      </rPr>
      <t>10</t>
    </r>
    <r>
      <rPr>
        <sz val="10"/>
        <rFont val="仿宋_GB2312"/>
        <charset val="134"/>
      </rPr>
      <t>分）</t>
    </r>
  </si>
  <si>
    <r>
      <rPr>
        <sz val="10"/>
        <rFont val="Times New Roman"/>
        <charset val="134"/>
      </rPr>
      <t>1</t>
    </r>
    <r>
      <rPr>
        <sz val="10"/>
        <rFont val="仿宋_GB2312"/>
        <charset val="134"/>
      </rPr>
      <t>分</t>
    </r>
  </si>
  <si>
    <r>
      <rPr>
        <sz val="10"/>
        <rFont val="Times New Roman"/>
        <charset val="134"/>
      </rPr>
      <t>1</t>
    </r>
    <r>
      <rPr>
        <sz val="10"/>
        <rFont val="仿宋_GB2312"/>
        <charset val="134"/>
      </rPr>
      <t>、担任人工智能</t>
    </r>
    <r>
      <rPr>
        <sz val="10"/>
        <rFont val="Times New Roman"/>
        <charset val="134"/>
      </rPr>
      <t>2102</t>
    </r>
    <r>
      <rPr>
        <sz val="10"/>
        <rFont val="仿宋_GB2312"/>
        <charset val="134"/>
      </rPr>
      <t>班宣传委员（</t>
    </r>
    <r>
      <rPr>
        <sz val="10"/>
        <rFont val="Times New Roman"/>
        <charset val="134"/>
      </rPr>
      <t>1.6</t>
    </r>
    <r>
      <rPr>
        <sz val="10"/>
        <rFont val="仿宋_GB2312"/>
        <charset val="134"/>
      </rPr>
      <t>分）</t>
    </r>
  </si>
  <si>
    <t>王极盛</t>
  </si>
  <si>
    <t>郭炯煜</t>
  </si>
  <si>
    <r>
      <rPr>
        <sz val="10"/>
        <color rgb="FF000000"/>
        <rFont val="Times New Roman"/>
        <charset val="134"/>
      </rPr>
      <t>1[1](10</t>
    </r>
    <r>
      <rPr>
        <sz val="10"/>
        <color rgb="FF000000"/>
        <rFont val="仿宋_GB2312"/>
        <charset val="134"/>
      </rPr>
      <t>分</t>
    </r>
    <r>
      <rPr>
        <sz val="10"/>
        <color rgb="FF000000"/>
        <rFont val="Times New Roman"/>
        <charset val="134"/>
      </rPr>
      <t>)</t>
    </r>
  </si>
  <si>
    <t>陈琳</t>
  </si>
  <si>
    <r>
      <rPr>
        <sz val="10"/>
        <rFont val="Times New Roman"/>
        <charset val="134"/>
      </rPr>
      <t>1[2](4</t>
    </r>
    <r>
      <rPr>
        <sz val="10"/>
        <rFont val="仿宋_GB2312"/>
        <charset val="134"/>
      </rPr>
      <t>分</t>
    </r>
    <r>
      <rPr>
        <sz val="10"/>
        <rFont val="Times New Roman"/>
        <charset val="134"/>
      </rPr>
      <t>)</t>
    </r>
  </si>
  <si>
    <r>
      <rPr>
        <sz val="10"/>
        <rFont val="Times New Roman"/>
        <charset val="134"/>
      </rPr>
      <t>1</t>
    </r>
    <r>
      <rPr>
        <sz val="10"/>
        <rFont val="仿宋_GB2312"/>
        <charset val="134"/>
      </rPr>
      <t>、担任人工智能</t>
    </r>
    <r>
      <rPr>
        <sz val="10"/>
        <rFont val="Times New Roman"/>
        <charset val="134"/>
      </rPr>
      <t>2102</t>
    </r>
    <r>
      <rPr>
        <sz val="10"/>
        <rFont val="仿宋_GB2312"/>
        <charset val="134"/>
      </rPr>
      <t>班班长</t>
    </r>
  </si>
  <si>
    <t>李强林</t>
  </si>
  <si>
    <r>
      <rPr>
        <sz val="10"/>
        <rFont val="Times New Roman"/>
        <charset val="134"/>
      </rPr>
      <t>8</t>
    </r>
    <r>
      <rPr>
        <sz val="10"/>
        <rFont val="仿宋_GB2312"/>
        <charset val="134"/>
      </rPr>
      <t>分</t>
    </r>
  </si>
  <si>
    <r>
      <rPr>
        <sz val="10"/>
        <rFont val="Times New Roman"/>
        <charset val="134"/>
      </rPr>
      <t xml:space="preserve">1. </t>
    </r>
    <r>
      <rPr>
        <sz val="10"/>
        <rFont val="仿宋_GB2312"/>
        <charset val="134"/>
      </rPr>
      <t>担任人工智能</t>
    </r>
    <r>
      <rPr>
        <sz val="10"/>
        <rFont val="Times New Roman"/>
        <charset val="134"/>
      </rPr>
      <t>2102</t>
    </r>
    <r>
      <rPr>
        <sz val="10"/>
        <rFont val="仿宋_GB2312"/>
        <charset val="134"/>
      </rPr>
      <t>班纪检委员（</t>
    </r>
    <r>
      <rPr>
        <sz val="10"/>
        <rFont val="Times New Roman"/>
        <charset val="134"/>
      </rPr>
      <t>1.2</t>
    </r>
    <r>
      <rPr>
        <sz val="10"/>
        <rFont val="仿宋_GB2312"/>
        <charset val="134"/>
      </rPr>
      <t>）</t>
    </r>
  </si>
  <si>
    <t>杨高明</t>
  </si>
  <si>
    <r>
      <rPr>
        <sz val="10"/>
        <rFont val="仿宋_GB2312"/>
        <charset val="134"/>
      </rPr>
      <t>发明专利</t>
    </r>
    <r>
      <rPr>
        <sz val="10"/>
        <rFont val="Times New Roman"/>
        <charset val="134"/>
      </rPr>
      <t>1[2</t>
    </r>
    <r>
      <rPr>
        <sz val="10"/>
        <rFont val="仿宋_GB2312"/>
        <charset val="134"/>
      </rPr>
      <t>，导</t>
    </r>
    <r>
      <rPr>
        <sz val="10"/>
        <rFont val="Times New Roman"/>
        <charset val="134"/>
      </rPr>
      <t>1]
1[3,</t>
    </r>
    <r>
      <rPr>
        <sz val="10"/>
        <rFont val="仿宋_GB2312"/>
        <charset val="134"/>
      </rPr>
      <t>导</t>
    </r>
    <r>
      <rPr>
        <sz val="10"/>
        <rFont val="Times New Roman"/>
        <charset val="134"/>
      </rPr>
      <t>1]</t>
    </r>
    <r>
      <rPr>
        <sz val="10"/>
        <rFont val="仿宋_GB2312"/>
        <charset val="134"/>
      </rPr>
      <t>（</t>
    </r>
    <r>
      <rPr>
        <sz val="10"/>
        <rFont val="Times New Roman"/>
        <charset val="134"/>
      </rPr>
      <t>4.5</t>
    </r>
    <r>
      <rPr>
        <sz val="10"/>
        <rFont val="仿宋_GB2312"/>
        <charset val="134"/>
      </rPr>
      <t>分）</t>
    </r>
  </si>
  <si>
    <t>张典典</t>
  </si>
  <si>
    <r>
      <rPr>
        <sz val="10"/>
        <rFont val="Times New Roman"/>
        <charset val="134"/>
      </rPr>
      <t>2</t>
    </r>
    <r>
      <rPr>
        <sz val="10"/>
        <rFont val="仿宋_GB2312"/>
        <charset val="134"/>
      </rPr>
      <t>分</t>
    </r>
  </si>
  <si>
    <r>
      <rPr>
        <sz val="10"/>
        <rFont val="Times New Roman"/>
        <charset val="134"/>
      </rPr>
      <t>1</t>
    </r>
    <r>
      <rPr>
        <sz val="10"/>
        <rFont val="仿宋_GB2312"/>
        <charset val="134"/>
      </rPr>
      <t>、担任人工智能第二党支部党支部书记（</t>
    </r>
    <r>
      <rPr>
        <sz val="10"/>
        <rFont val="Times New Roman"/>
        <charset val="134"/>
      </rPr>
      <t>5</t>
    </r>
    <r>
      <rPr>
        <sz val="10"/>
        <rFont val="仿宋_GB2312"/>
        <charset val="134"/>
      </rPr>
      <t>分）</t>
    </r>
  </si>
  <si>
    <t>李伟键</t>
  </si>
  <si>
    <r>
      <rPr>
        <sz val="10"/>
        <rFont val="仿宋_GB2312"/>
        <charset val="134"/>
      </rPr>
      <t>发明专利</t>
    </r>
    <r>
      <rPr>
        <sz val="10"/>
        <rFont val="Times New Roman"/>
        <charset val="134"/>
      </rPr>
      <t>1[2/3] 1.5</t>
    </r>
  </si>
  <si>
    <r>
      <rPr>
        <sz val="10"/>
        <rFont val="Times New Roman"/>
        <charset val="134"/>
      </rPr>
      <t>4</t>
    </r>
    <r>
      <rPr>
        <sz val="10"/>
        <rFont val="仿宋_GB2312"/>
        <charset val="134"/>
      </rPr>
      <t>分</t>
    </r>
  </si>
  <si>
    <r>
      <rPr>
        <sz val="10"/>
        <rFont val="Times New Roman"/>
        <charset val="134"/>
      </rPr>
      <t>1</t>
    </r>
    <r>
      <rPr>
        <sz val="10"/>
        <rFont val="仿宋_GB2312"/>
        <charset val="134"/>
      </rPr>
      <t>、担任人工智能</t>
    </r>
    <r>
      <rPr>
        <sz val="10"/>
        <rFont val="Times New Roman"/>
        <charset val="134"/>
      </rPr>
      <t>2102</t>
    </r>
    <r>
      <rPr>
        <sz val="10"/>
        <rFont val="仿宋_GB2312"/>
        <charset val="134"/>
      </rPr>
      <t>班实习就业委员</t>
    </r>
    <r>
      <rPr>
        <sz val="10"/>
        <rFont val="Times New Roman"/>
        <charset val="134"/>
      </rPr>
      <t xml:space="preserve"> (1.2</t>
    </r>
    <r>
      <rPr>
        <sz val="10"/>
        <rFont val="仿宋_GB2312"/>
        <charset val="134"/>
      </rPr>
      <t>分</t>
    </r>
    <r>
      <rPr>
        <sz val="10"/>
        <rFont val="Times New Roman"/>
        <charset val="134"/>
      </rPr>
      <t>)</t>
    </r>
  </si>
  <si>
    <t>张江涛</t>
  </si>
  <si>
    <r>
      <rPr>
        <sz val="10"/>
        <rFont val="Times New Roman"/>
        <charset val="134"/>
      </rPr>
      <t>1[3]</t>
    </r>
    <r>
      <rPr>
        <sz val="10"/>
        <rFont val="仿宋_GB2312"/>
        <charset val="134"/>
      </rPr>
      <t>（</t>
    </r>
    <r>
      <rPr>
        <sz val="10"/>
        <rFont val="Times New Roman"/>
        <charset val="134"/>
      </rPr>
      <t>2</t>
    </r>
    <r>
      <rPr>
        <sz val="10"/>
        <rFont val="仿宋_GB2312"/>
        <charset val="134"/>
      </rPr>
      <t>分）</t>
    </r>
  </si>
  <si>
    <r>
      <rPr>
        <sz val="10"/>
        <rFont val="仿宋_GB2312"/>
        <charset val="134"/>
      </rPr>
      <t>发明专利</t>
    </r>
    <r>
      <rPr>
        <sz val="10"/>
        <rFont val="Times New Roman"/>
        <charset val="134"/>
      </rPr>
      <t>1[2,</t>
    </r>
    <r>
      <rPr>
        <sz val="10"/>
        <rFont val="仿宋_GB2312"/>
        <charset val="134"/>
      </rPr>
      <t>导</t>
    </r>
    <r>
      <rPr>
        <sz val="10"/>
        <rFont val="Times New Roman"/>
        <charset val="134"/>
      </rPr>
      <t xml:space="preserve">1]
</t>
    </r>
    <r>
      <rPr>
        <sz val="10"/>
        <rFont val="仿宋_GB2312"/>
        <charset val="134"/>
      </rPr>
      <t>（</t>
    </r>
    <r>
      <rPr>
        <sz val="10"/>
        <rFont val="Times New Roman"/>
        <charset val="134"/>
      </rPr>
      <t>3</t>
    </r>
    <r>
      <rPr>
        <sz val="10"/>
        <rFont val="仿宋_GB2312"/>
        <charset val="134"/>
      </rPr>
      <t>分）</t>
    </r>
  </si>
  <si>
    <t>陈明炜</t>
  </si>
  <si>
    <r>
      <rPr>
        <sz val="10"/>
        <rFont val="Times New Roman"/>
        <charset val="134"/>
      </rPr>
      <t xml:space="preserve">1. </t>
    </r>
    <r>
      <rPr>
        <sz val="10"/>
        <rFont val="仿宋_GB2312"/>
        <charset val="134"/>
      </rPr>
      <t>担任人工智能</t>
    </r>
    <r>
      <rPr>
        <sz val="10"/>
        <rFont val="Times New Roman"/>
        <charset val="134"/>
      </rPr>
      <t>2102</t>
    </r>
    <r>
      <rPr>
        <sz val="10"/>
        <rFont val="仿宋_GB2312"/>
        <charset val="134"/>
      </rPr>
      <t>班文体委员（</t>
    </r>
    <r>
      <rPr>
        <sz val="10"/>
        <rFont val="Times New Roman"/>
        <charset val="134"/>
      </rPr>
      <t>1.6</t>
    </r>
    <r>
      <rPr>
        <sz val="10"/>
        <rFont val="仿宋_GB2312"/>
        <charset val="134"/>
      </rPr>
      <t>分）</t>
    </r>
  </si>
  <si>
    <t>汪雨薇</t>
  </si>
  <si>
    <r>
      <rPr>
        <sz val="10"/>
        <rFont val="Times New Roman"/>
        <charset val="134"/>
      </rPr>
      <t xml:space="preserve">1. </t>
    </r>
    <r>
      <rPr>
        <sz val="10"/>
        <rFont val="仿宋_GB2312"/>
        <charset val="134"/>
      </rPr>
      <t>担任组织委员（</t>
    </r>
    <r>
      <rPr>
        <sz val="10"/>
        <rFont val="Times New Roman"/>
        <charset val="134"/>
      </rPr>
      <t>1.6</t>
    </r>
    <r>
      <rPr>
        <sz val="10"/>
        <rFont val="仿宋_GB2312"/>
        <charset val="134"/>
      </rPr>
      <t>分）</t>
    </r>
  </si>
  <si>
    <r>
      <rPr>
        <sz val="10"/>
        <color rgb="FF000000"/>
        <rFont val="仿宋_GB2312"/>
        <charset val="134"/>
      </rPr>
      <t>吴宇</t>
    </r>
    <r>
      <rPr>
        <sz val="10"/>
        <color rgb="FF000000"/>
        <rFont val="宋体"/>
        <charset val="134"/>
      </rPr>
      <t>翀</t>
    </r>
  </si>
  <si>
    <t>许可</t>
  </si>
  <si>
    <t>郭梓楠</t>
  </si>
  <si>
    <t>潘博源</t>
  </si>
  <si>
    <t>陈可行</t>
  </si>
  <si>
    <t>黄一骏</t>
  </si>
  <si>
    <t>杨涵滔</t>
  </si>
  <si>
    <r>
      <rPr>
        <sz val="10"/>
        <rFont val="仿宋_GB2312"/>
        <charset val="134"/>
      </rPr>
      <t>人工智能</t>
    </r>
    <r>
      <rPr>
        <sz val="10"/>
        <rFont val="Times New Roman"/>
        <charset val="134"/>
      </rPr>
      <t>2102</t>
    </r>
  </si>
  <si>
    <t>帅镇涛</t>
  </si>
  <si>
    <t>章文涛</t>
  </si>
  <si>
    <t>袁鑫</t>
  </si>
  <si>
    <t>傅鹏</t>
  </si>
  <si>
    <t>陈尚鹏</t>
  </si>
  <si>
    <t>魏耀全</t>
  </si>
  <si>
    <t>丁炯峰</t>
  </si>
  <si>
    <t>张磊</t>
  </si>
  <si>
    <r>
      <rPr>
        <sz val="10"/>
        <rFont val="仿宋_GB2312"/>
        <charset val="134"/>
      </rPr>
      <t>人工智能</t>
    </r>
    <r>
      <rPr>
        <sz val="10"/>
        <rFont val="Times New Roman"/>
        <charset val="134"/>
      </rPr>
      <t>2103</t>
    </r>
    <r>
      <rPr>
        <sz val="10"/>
        <rFont val="仿宋_GB2312"/>
        <charset val="134"/>
      </rPr>
      <t>班</t>
    </r>
  </si>
  <si>
    <t>-</t>
  </si>
  <si>
    <t>程奕</t>
  </si>
  <si>
    <t>1[1]
1[2,1]</t>
  </si>
  <si>
    <r>
      <rPr>
        <sz val="10"/>
        <color rgb="FF000000"/>
        <rFont val="仿宋_GB2312"/>
        <charset val="134"/>
      </rPr>
      <t>发明专利</t>
    </r>
    <r>
      <rPr>
        <sz val="10"/>
        <color rgb="FF000000"/>
        <rFont val="Times New Roman"/>
        <charset val="134"/>
      </rPr>
      <t>2[2,</t>
    </r>
    <r>
      <rPr>
        <sz val="10"/>
        <color rgb="FF000000"/>
        <rFont val="仿宋_GB2312"/>
        <charset val="134"/>
      </rPr>
      <t>导</t>
    </r>
    <r>
      <rPr>
        <sz val="10"/>
        <color rgb="FF000000"/>
        <rFont val="Times New Roman"/>
        <charset val="134"/>
      </rPr>
      <t>1]</t>
    </r>
  </si>
  <si>
    <t>王利锦</t>
  </si>
  <si>
    <r>
      <rPr>
        <sz val="10"/>
        <color rgb="FF000000"/>
        <rFont val="Times New Roman"/>
        <charset val="134"/>
      </rPr>
      <t>1[2,</t>
    </r>
    <r>
      <rPr>
        <sz val="10"/>
        <color rgb="FF000000"/>
        <rFont val="仿宋_GB2312"/>
        <charset val="134"/>
      </rPr>
      <t>导</t>
    </r>
    <r>
      <rPr>
        <sz val="10"/>
        <color rgb="FF000000"/>
        <rFont val="Times New Roman"/>
        <charset val="134"/>
      </rPr>
      <t>1];1[3]</t>
    </r>
  </si>
  <si>
    <t>胡浩楠</t>
  </si>
  <si>
    <r>
      <rPr>
        <sz val="10"/>
        <color rgb="FF000000"/>
        <rFont val="仿宋_GB2312"/>
        <charset val="134"/>
      </rPr>
      <t>发明专利</t>
    </r>
    <r>
      <rPr>
        <sz val="10"/>
        <color rgb="FF000000"/>
        <rFont val="Times New Roman"/>
        <charset val="134"/>
      </rPr>
      <t>1[2,</t>
    </r>
    <r>
      <rPr>
        <sz val="10"/>
        <color rgb="FF000000"/>
        <rFont val="仿宋_GB2312"/>
        <charset val="134"/>
      </rPr>
      <t>导</t>
    </r>
    <r>
      <rPr>
        <sz val="10"/>
        <color rgb="FF000000"/>
        <rFont val="Times New Roman"/>
        <charset val="134"/>
      </rPr>
      <t>1]</t>
    </r>
  </si>
  <si>
    <t>潘薇鸿</t>
  </si>
  <si>
    <t>1[2,1], 1[3,2,1]</t>
  </si>
  <si>
    <t>王宇炜</t>
  </si>
  <si>
    <r>
      <rPr>
        <sz val="10"/>
        <color rgb="FF000000"/>
        <rFont val="Times New Roman"/>
        <charset val="134"/>
      </rPr>
      <t xml:space="preserve">1[2,1]; 1[4, 3, 2, </t>
    </r>
    <r>
      <rPr>
        <sz val="10"/>
        <color rgb="FF000000"/>
        <rFont val="仿宋_GB2312"/>
        <charset val="134"/>
      </rPr>
      <t>导</t>
    </r>
    <r>
      <rPr>
        <sz val="10"/>
        <color rgb="FF000000"/>
        <rFont val="Times New Roman"/>
        <charset val="134"/>
      </rPr>
      <t>1]</t>
    </r>
  </si>
  <si>
    <t>担任班级纪检委员</t>
  </si>
  <si>
    <t>陈焕杰</t>
  </si>
  <si>
    <t>朱心洲</t>
  </si>
  <si>
    <t>郭文涛</t>
  </si>
  <si>
    <t>1[3,1];</t>
  </si>
  <si>
    <t>孙嘉葳</t>
  </si>
  <si>
    <r>
      <rPr>
        <sz val="10"/>
        <rFont val="仿宋_GB2312"/>
        <charset val="134"/>
      </rPr>
      <t>担任软件学院人工智能</t>
    </r>
    <r>
      <rPr>
        <sz val="10"/>
        <rFont val="Times New Roman"/>
        <charset val="134"/>
      </rPr>
      <t>2103</t>
    </r>
    <r>
      <rPr>
        <sz val="10"/>
        <rFont val="仿宋_GB2312"/>
        <charset val="134"/>
      </rPr>
      <t>班副班长</t>
    </r>
  </si>
  <si>
    <t>李宏基</t>
  </si>
  <si>
    <r>
      <rPr>
        <sz val="10"/>
        <rFont val="仿宋_GB2312"/>
        <charset val="134"/>
      </rPr>
      <t>浙江大学软件学院学生会办公室副主任</t>
    </r>
    <r>
      <rPr>
        <sz val="10"/>
        <rFont val="Times New Roman"/>
        <charset val="134"/>
      </rPr>
      <t xml:space="preserve">
</t>
    </r>
    <r>
      <rPr>
        <sz val="10"/>
        <rFont val="仿宋_GB2312"/>
        <charset val="134"/>
      </rPr>
      <t>浙江大学软件学院街舞社副社长</t>
    </r>
    <r>
      <rPr>
        <sz val="10"/>
        <rFont val="Times New Roman"/>
        <charset val="134"/>
      </rPr>
      <t xml:space="preserve">
</t>
    </r>
    <r>
      <rPr>
        <sz val="10"/>
        <rFont val="仿宋_GB2312"/>
        <charset val="134"/>
      </rPr>
      <t>参与读书社活动</t>
    </r>
    <r>
      <rPr>
        <sz val="10"/>
        <rFont val="Times New Roman"/>
        <charset val="134"/>
      </rPr>
      <t>1</t>
    </r>
    <r>
      <rPr>
        <sz val="10"/>
        <rFont val="仿宋_GB2312"/>
        <charset val="134"/>
      </rPr>
      <t>次</t>
    </r>
    <r>
      <rPr>
        <sz val="10"/>
        <rFont val="Times New Roman"/>
        <charset val="134"/>
      </rPr>
      <t xml:space="preserve">
</t>
    </r>
    <r>
      <rPr>
        <sz val="10"/>
        <rFont val="仿宋_GB2312"/>
        <charset val="134"/>
      </rPr>
      <t>参与街舞社活动</t>
    </r>
    <r>
      <rPr>
        <sz val="10"/>
        <rFont val="Times New Roman"/>
        <charset val="134"/>
      </rPr>
      <t>3</t>
    </r>
    <r>
      <rPr>
        <sz val="10"/>
        <rFont val="仿宋_GB2312"/>
        <charset val="134"/>
      </rPr>
      <t>次</t>
    </r>
  </si>
  <si>
    <t>吴涛</t>
  </si>
  <si>
    <t>赵均益</t>
  </si>
  <si>
    <t>否</t>
  </si>
  <si>
    <t>赛竞艳</t>
  </si>
  <si>
    <t>周童</t>
  </si>
  <si>
    <t>姜霓裳</t>
  </si>
  <si>
    <t>张玉晗</t>
  </si>
  <si>
    <t>王肖阳</t>
  </si>
  <si>
    <t>范晓兵</t>
  </si>
  <si>
    <t>王星原</t>
  </si>
  <si>
    <t>马若凯</t>
  </si>
  <si>
    <t>严伦</t>
  </si>
  <si>
    <t>何方政</t>
  </si>
  <si>
    <t>张钰荟</t>
  </si>
  <si>
    <t>张有坤</t>
  </si>
  <si>
    <t>陈李蔚</t>
  </si>
  <si>
    <t>丁远</t>
  </si>
  <si>
    <r>
      <rPr>
        <sz val="10"/>
        <rFont val="仿宋_GB2312"/>
        <charset val="134"/>
      </rPr>
      <t>全国大学生信息安全竞赛</t>
    </r>
    <r>
      <rPr>
        <sz val="10"/>
        <rFont val="Times New Roman"/>
        <charset val="134"/>
      </rPr>
      <t xml:space="preserve"> </t>
    </r>
    <r>
      <rPr>
        <sz val="10"/>
        <rFont val="仿宋_GB2312"/>
        <charset val="134"/>
      </rPr>
      <t>作品赛总决赛</t>
    </r>
    <r>
      <rPr>
        <sz val="10"/>
        <rFont val="Times New Roman"/>
        <charset val="134"/>
      </rPr>
      <t xml:space="preserve"> </t>
    </r>
    <r>
      <rPr>
        <sz val="10"/>
        <rFont val="仿宋_GB2312"/>
        <charset val="134"/>
      </rPr>
      <t>志愿者</t>
    </r>
    <r>
      <rPr>
        <sz val="10"/>
        <rFont val="Times New Roman"/>
        <charset val="134"/>
      </rPr>
      <t xml:space="preserve">
</t>
    </r>
    <r>
      <rPr>
        <sz val="10"/>
        <rFont val="仿宋_GB2312"/>
        <charset val="134"/>
      </rPr>
      <t>网络空间安全学院</t>
    </r>
    <r>
      <rPr>
        <sz val="10"/>
        <rFont val="Times New Roman"/>
        <charset val="134"/>
      </rPr>
      <t>poster</t>
    </r>
    <r>
      <rPr>
        <sz val="10"/>
        <rFont val="仿宋_GB2312"/>
        <charset val="134"/>
      </rPr>
      <t>学术交流活动</t>
    </r>
    <r>
      <rPr>
        <sz val="10"/>
        <rFont val="Times New Roman"/>
        <charset val="134"/>
      </rPr>
      <t xml:space="preserve">
</t>
    </r>
    <r>
      <rPr>
        <sz val="10"/>
        <rFont val="仿宋_GB2312"/>
        <charset val="134"/>
      </rPr>
      <t>校街舞社舞队成员，参与比赛演出等活动</t>
    </r>
  </si>
  <si>
    <t>吴正阳</t>
  </si>
  <si>
    <t>朱明炜</t>
  </si>
  <si>
    <t>陈俊舟</t>
  </si>
  <si>
    <t>钱凯</t>
  </si>
  <si>
    <t>李泽昊</t>
  </si>
  <si>
    <t>周航</t>
  </si>
  <si>
    <t>毛科添</t>
  </si>
  <si>
    <t>徐雄</t>
  </si>
  <si>
    <t>袁稚庭</t>
  </si>
  <si>
    <t>魏直晟</t>
  </si>
  <si>
    <t>钟李茂</t>
  </si>
  <si>
    <t>余晨洋</t>
  </si>
  <si>
    <r>
      <rPr>
        <sz val="10"/>
        <rFont val="黑体"/>
        <charset val="134"/>
      </rPr>
      <t>序号</t>
    </r>
  </si>
  <si>
    <r>
      <rPr>
        <sz val="10"/>
        <rFont val="黑体"/>
        <charset val="134"/>
      </rPr>
      <t>姓名</t>
    </r>
  </si>
  <si>
    <r>
      <rPr>
        <sz val="10"/>
        <rFont val="黑体"/>
        <charset val="134"/>
      </rPr>
      <t>学号</t>
    </r>
  </si>
  <si>
    <r>
      <rPr>
        <sz val="10"/>
        <rFont val="黑体"/>
        <charset val="134"/>
      </rPr>
      <t>专业、班级</t>
    </r>
  </si>
  <si>
    <r>
      <rPr>
        <sz val="10"/>
        <rFont val="黑体"/>
        <charset val="134"/>
      </rPr>
      <t>政治面貌</t>
    </r>
  </si>
  <si>
    <r>
      <rPr>
        <sz val="10"/>
        <rFont val="黑体"/>
        <charset val="134"/>
      </rPr>
      <t>学术实践创新能力</t>
    </r>
  </si>
  <si>
    <r>
      <rPr>
        <sz val="10"/>
        <rFont val="黑体"/>
        <charset val="134"/>
      </rPr>
      <t>体美劳素养</t>
    </r>
  </si>
  <si>
    <r>
      <rPr>
        <sz val="10"/>
        <rFont val="黑体"/>
        <charset val="134"/>
      </rPr>
      <t>综合素质评价量化得分</t>
    </r>
  </si>
  <si>
    <r>
      <rPr>
        <sz val="10"/>
        <rFont val="黑体"/>
        <charset val="134"/>
      </rPr>
      <t>学生创新能力前</t>
    </r>
    <r>
      <rPr>
        <sz val="10"/>
        <rFont val="Times Roman"/>
        <charset val="0"/>
      </rPr>
      <t>40%</t>
    </r>
  </si>
  <si>
    <r>
      <rPr>
        <sz val="10"/>
        <rFont val="黑体"/>
        <charset val="134"/>
      </rPr>
      <t>体美劳素养前</t>
    </r>
    <r>
      <rPr>
        <sz val="10"/>
        <rFont val="Times Roman"/>
        <charset val="0"/>
      </rPr>
      <t>40%</t>
    </r>
  </si>
  <si>
    <r>
      <rPr>
        <sz val="10"/>
        <rFont val="黑体"/>
        <charset val="134"/>
      </rPr>
      <t>综合素质评价结果（总分前</t>
    </r>
    <r>
      <rPr>
        <sz val="10"/>
        <rFont val="Times Roman"/>
        <charset val="0"/>
      </rPr>
      <t>40%</t>
    </r>
    <r>
      <rPr>
        <sz val="10"/>
        <rFont val="黑体"/>
        <charset val="134"/>
      </rPr>
      <t>为优秀）</t>
    </r>
  </si>
  <si>
    <r>
      <rPr>
        <sz val="10"/>
        <rFont val="黑体"/>
        <charset val="134"/>
      </rPr>
      <t>优秀研究生（总分前</t>
    </r>
    <r>
      <rPr>
        <sz val="10"/>
        <rFont val="Times Roman"/>
        <charset val="0"/>
      </rPr>
      <t>40%</t>
    </r>
    <r>
      <rPr>
        <sz val="10"/>
        <rFont val="黑体"/>
        <charset val="134"/>
      </rPr>
      <t>）</t>
    </r>
  </si>
  <si>
    <r>
      <rPr>
        <sz val="10"/>
        <rFont val="黑体"/>
        <charset val="134"/>
      </rPr>
      <t>五好研究生（学术创新能力和体美劳素养均为前</t>
    </r>
    <r>
      <rPr>
        <sz val="10"/>
        <rFont val="Times Roman"/>
        <charset val="0"/>
      </rPr>
      <t>40%</t>
    </r>
    <r>
      <rPr>
        <sz val="10"/>
        <rFont val="黑体"/>
        <charset val="134"/>
      </rPr>
      <t>）</t>
    </r>
  </si>
  <si>
    <r>
      <rPr>
        <sz val="10"/>
        <rFont val="黑体"/>
        <charset val="134"/>
      </rPr>
      <t>课程成绩</t>
    </r>
  </si>
  <si>
    <r>
      <rPr>
        <sz val="10"/>
        <rFont val="黑体"/>
        <charset val="134"/>
      </rPr>
      <t>Ⅱ类论文</t>
    </r>
  </si>
  <si>
    <r>
      <rPr>
        <sz val="10"/>
        <rFont val="Times Roman"/>
        <charset val="0"/>
      </rPr>
      <t>SCI</t>
    </r>
    <r>
      <rPr>
        <sz val="10"/>
        <rFont val="黑体"/>
        <charset val="134"/>
      </rPr>
      <t>论文、中文一级期刊</t>
    </r>
  </si>
  <si>
    <r>
      <rPr>
        <sz val="10"/>
        <rFont val="黑体"/>
        <charset val="134"/>
      </rPr>
      <t>其他</t>
    </r>
    <r>
      <rPr>
        <sz val="10"/>
        <rFont val="Times Roman"/>
        <charset val="0"/>
      </rPr>
      <t>EI</t>
    </r>
    <r>
      <rPr>
        <sz val="10"/>
        <rFont val="黑体"/>
        <charset val="134"/>
      </rPr>
      <t>会议论文、中文核心期刊论文</t>
    </r>
  </si>
  <si>
    <r>
      <rPr>
        <sz val="10"/>
        <rFont val="黑体"/>
        <charset val="134"/>
      </rPr>
      <t>专利</t>
    </r>
  </si>
  <si>
    <r>
      <rPr>
        <sz val="10"/>
        <rFont val="黑体"/>
        <charset val="134"/>
      </rPr>
      <t>科研项目</t>
    </r>
  </si>
  <si>
    <r>
      <rPr>
        <sz val="10"/>
        <rFont val="黑体"/>
        <charset val="134"/>
      </rPr>
      <t>体育活动（</t>
    </r>
    <r>
      <rPr>
        <sz val="10"/>
        <rFont val="Times Roman"/>
        <charset val="0"/>
      </rPr>
      <t>30</t>
    </r>
    <r>
      <rPr>
        <sz val="10"/>
        <rFont val="黑体"/>
        <charset val="134"/>
      </rPr>
      <t>分）</t>
    </r>
  </si>
  <si>
    <r>
      <rPr>
        <sz val="10"/>
        <rFont val="黑体"/>
        <charset val="134"/>
      </rPr>
      <t>体育比赛及活动获奖（</t>
    </r>
    <r>
      <rPr>
        <sz val="10"/>
        <rFont val="Times Roman"/>
        <charset val="0"/>
      </rPr>
      <t>15</t>
    </r>
    <r>
      <rPr>
        <sz val="10"/>
        <rFont val="黑体"/>
        <charset val="134"/>
      </rPr>
      <t>分）</t>
    </r>
  </si>
  <si>
    <r>
      <rPr>
        <sz val="10"/>
        <rFont val="黑体"/>
        <charset val="134"/>
      </rPr>
      <t>美育活动（</t>
    </r>
    <r>
      <rPr>
        <sz val="10"/>
        <rFont val="Times Roman"/>
        <charset val="0"/>
      </rPr>
      <t>20</t>
    </r>
    <r>
      <rPr>
        <sz val="10"/>
        <rFont val="黑体"/>
        <charset val="134"/>
      </rPr>
      <t>分）</t>
    </r>
  </si>
  <si>
    <r>
      <rPr>
        <sz val="10"/>
        <rFont val="黑体"/>
        <charset val="134"/>
      </rPr>
      <t>美育比赛或美育活动获奖（</t>
    </r>
    <r>
      <rPr>
        <sz val="10"/>
        <rFont val="Times Roman"/>
        <charset val="0"/>
      </rPr>
      <t>10</t>
    </r>
    <r>
      <rPr>
        <sz val="10"/>
        <rFont val="黑体"/>
        <charset val="134"/>
      </rPr>
      <t>分）</t>
    </r>
  </si>
  <si>
    <r>
      <rPr>
        <sz val="10"/>
        <rFont val="黑体"/>
        <charset val="134"/>
      </rPr>
      <t>劳育活动（</t>
    </r>
    <r>
      <rPr>
        <sz val="10"/>
        <rFont val="Times Roman"/>
        <charset val="0"/>
      </rPr>
      <t>30</t>
    </r>
    <r>
      <rPr>
        <sz val="10"/>
        <rFont val="黑体"/>
        <charset val="134"/>
      </rPr>
      <t>分）</t>
    </r>
  </si>
  <si>
    <r>
      <rPr>
        <sz val="10"/>
        <rFont val="黑体"/>
        <charset val="134"/>
      </rPr>
      <t>劳育比赛、劳育活动获奖或社会工作（</t>
    </r>
    <r>
      <rPr>
        <sz val="10"/>
        <rFont val="Times Roman"/>
        <charset val="0"/>
      </rPr>
      <t>15</t>
    </r>
    <r>
      <rPr>
        <sz val="10"/>
        <rFont val="黑体"/>
        <charset val="134"/>
      </rPr>
      <t>分）</t>
    </r>
  </si>
  <si>
    <r>
      <rPr>
        <sz val="10"/>
        <rFont val="黑体"/>
        <charset val="134"/>
      </rPr>
      <t>思想政治表现（优秀、合格、不合格）</t>
    </r>
  </si>
  <si>
    <r>
      <rPr>
        <sz val="10"/>
        <rFont val="黑体"/>
        <charset val="134"/>
      </rPr>
      <t>学术实践创新呢你</t>
    </r>
    <r>
      <rPr>
        <sz val="10"/>
        <rFont val="Times Roman"/>
        <charset val="0"/>
      </rPr>
      <t>S1</t>
    </r>
  </si>
  <si>
    <r>
      <rPr>
        <sz val="10"/>
        <rFont val="黑体"/>
        <charset val="134"/>
      </rPr>
      <t>体美劳素养</t>
    </r>
    <r>
      <rPr>
        <sz val="10"/>
        <rFont val="Times Roman"/>
        <charset val="0"/>
      </rPr>
      <t>S2</t>
    </r>
  </si>
  <si>
    <r>
      <rPr>
        <sz val="10"/>
        <rFont val="黑体"/>
        <charset val="134"/>
      </rPr>
      <t>总分</t>
    </r>
  </si>
  <si>
    <t>史作成</t>
  </si>
  <si>
    <r>
      <rPr>
        <sz val="10"/>
        <rFont val="仿宋_GB2312"/>
        <charset val="134"/>
      </rPr>
      <t>电子信息</t>
    </r>
    <r>
      <rPr>
        <sz val="10"/>
        <rFont val="Times New Roman"/>
        <charset val="0"/>
      </rPr>
      <t>2201</t>
    </r>
    <r>
      <rPr>
        <sz val="10"/>
        <rFont val="仿宋_GB2312"/>
        <charset val="134"/>
      </rPr>
      <t>班</t>
    </r>
  </si>
  <si>
    <t>1[3,1]</t>
  </si>
  <si>
    <r>
      <rPr>
        <sz val="10"/>
        <rFont val="仿宋_GB2312"/>
        <charset val="134"/>
      </rPr>
      <t>发明专利</t>
    </r>
    <r>
      <rPr>
        <sz val="10"/>
        <rFont val="Times New Roman"/>
        <charset val="0"/>
      </rPr>
      <t>1[3]</t>
    </r>
  </si>
  <si>
    <t>董志昂</t>
  </si>
  <si>
    <r>
      <rPr>
        <sz val="10"/>
        <color indexed="8"/>
        <rFont val="仿宋_GB2312"/>
        <charset val="134"/>
      </rPr>
      <t>担任电子信息</t>
    </r>
    <r>
      <rPr>
        <sz val="10"/>
        <color indexed="8"/>
        <rFont val="Times New Roman"/>
        <charset val="0"/>
      </rPr>
      <t>2201</t>
    </r>
    <r>
      <rPr>
        <sz val="10"/>
        <color indexed="8"/>
        <rFont val="仿宋_GB2312"/>
        <charset val="134"/>
      </rPr>
      <t>班党支部书记，团支部书记</t>
    </r>
    <r>
      <rPr>
        <sz val="10"/>
        <color indexed="8"/>
        <rFont val="Times New Roman"/>
        <charset val="0"/>
      </rPr>
      <t>(+5.8)</t>
    </r>
  </si>
  <si>
    <t>洪芷晴</t>
  </si>
  <si>
    <r>
      <rPr>
        <sz val="10"/>
        <rFont val="Times New Roman"/>
        <charset val="0"/>
      </rPr>
      <t>1</t>
    </r>
    <r>
      <rPr>
        <sz val="10"/>
        <rFont val="仿宋_GB2312"/>
        <charset val="134"/>
      </rPr>
      <t>、担任软件学院研究生会文体部副部长（</t>
    </r>
    <r>
      <rPr>
        <sz val="10"/>
        <rFont val="Times New Roman"/>
        <charset val="0"/>
      </rPr>
      <t>3.4</t>
    </r>
    <r>
      <rPr>
        <sz val="10"/>
        <rFont val="仿宋_GB2312"/>
        <charset val="134"/>
      </rPr>
      <t>）</t>
    </r>
  </si>
  <si>
    <t>颜聿辰</t>
  </si>
  <si>
    <t>臧延龙</t>
  </si>
  <si>
    <t>刘天霁</t>
  </si>
  <si>
    <t>高凌志</t>
  </si>
  <si>
    <r>
      <rPr>
        <sz val="10"/>
        <rFont val="仿宋_GB2312"/>
        <charset val="134"/>
      </rPr>
      <t>担任电子信息</t>
    </r>
    <r>
      <rPr>
        <sz val="10"/>
        <rFont val="Times New Roman"/>
        <charset val="0"/>
      </rPr>
      <t>2201</t>
    </r>
    <r>
      <rPr>
        <sz val="10"/>
        <rFont val="仿宋_GB2312"/>
        <charset val="134"/>
      </rPr>
      <t>班纪检委员</t>
    </r>
    <r>
      <rPr>
        <sz val="10"/>
        <rFont val="Times New Roman"/>
        <charset val="0"/>
      </rPr>
      <t>+1.8</t>
    </r>
  </si>
  <si>
    <t>黄京胜</t>
  </si>
  <si>
    <t>杨千</t>
  </si>
  <si>
    <r>
      <rPr>
        <sz val="10"/>
        <rFont val="Times New Roman"/>
        <charset val="0"/>
      </rPr>
      <t>1[2,1];1[4,</t>
    </r>
    <r>
      <rPr>
        <sz val="10"/>
        <rFont val="仿宋_GB2312"/>
        <charset val="134"/>
      </rPr>
      <t>导</t>
    </r>
    <r>
      <rPr>
        <sz val="10"/>
        <rFont val="Times New Roman"/>
        <charset val="0"/>
      </rPr>
      <t>3]</t>
    </r>
  </si>
  <si>
    <t>张硕</t>
  </si>
  <si>
    <t>173.6</t>
  </si>
  <si>
    <t>尤孚铭</t>
  </si>
  <si>
    <t>张泊宁</t>
  </si>
  <si>
    <t>张宏伟</t>
  </si>
  <si>
    <t>张权威</t>
  </si>
  <si>
    <t>吴荣飞</t>
  </si>
  <si>
    <r>
      <rPr>
        <sz val="10"/>
        <color indexed="8"/>
        <rFont val="仿宋_GB2312"/>
        <charset val="134"/>
      </rPr>
      <t>电子信息</t>
    </r>
    <r>
      <rPr>
        <sz val="10"/>
        <color indexed="8"/>
        <rFont val="Times New Roman"/>
        <charset val="0"/>
      </rPr>
      <t>2201</t>
    </r>
    <r>
      <rPr>
        <sz val="10"/>
        <color indexed="8"/>
        <rFont val="仿宋_GB2312"/>
        <charset val="134"/>
      </rPr>
      <t>班</t>
    </r>
  </si>
  <si>
    <t>廖常越</t>
  </si>
  <si>
    <r>
      <rPr>
        <sz val="10"/>
        <rFont val="仿宋_GB2312"/>
        <charset val="134"/>
      </rPr>
      <t>软件工程</t>
    </r>
    <r>
      <rPr>
        <sz val="10"/>
        <rFont val="Times New Roman"/>
        <charset val="0"/>
      </rPr>
      <t>2201</t>
    </r>
    <r>
      <rPr>
        <sz val="10"/>
        <rFont val="仿宋_GB2312"/>
        <charset val="134"/>
      </rPr>
      <t>班</t>
    </r>
  </si>
  <si>
    <t>刘文锐</t>
  </si>
  <si>
    <t>王耀可</t>
  </si>
  <si>
    <r>
      <rPr>
        <sz val="10"/>
        <rFont val="仿宋_GB2312"/>
        <charset val="134"/>
      </rPr>
      <t>赵</t>
    </r>
    <r>
      <rPr>
        <sz val="10"/>
        <rFont val="宋体"/>
        <charset val="134"/>
      </rPr>
      <t>堃</t>
    </r>
  </si>
  <si>
    <t>徐逸凡</t>
  </si>
  <si>
    <t>崔明暄</t>
  </si>
  <si>
    <r>
      <rPr>
        <sz val="10"/>
        <color indexed="8"/>
        <rFont val="仿宋_GB2312"/>
        <charset val="134"/>
      </rPr>
      <t>班级：</t>
    </r>
    <r>
      <rPr>
        <sz val="10"/>
        <color indexed="8"/>
        <rFont val="Times New Roman"/>
        <charset val="0"/>
      </rPr>
      <t>15</t>
    </r>
    <r>
      <rPr>
        <sz val="10"/>
        <color indexed="8"/>
        <rFont val="仿宋_GB2312"/>
        <charset val="134"/>
      </rPr>
      <t>分</t>
    </r>
  </si>
  <si>
    <t>鲁佳辰</t>
  </si>
  <si>
    <t>陈震寰</t>
  </si>
  <si>
    <t>王存正</t>
  </si>
  <si>
    <t>林杰</t>
  </si>
  <si>
    <t>冯弋珂</t>
  </si>
  <si>
    <t>朱叙行</t>
  </si>
  <si>
    <t>176.36 </t>
  </si>
  <si>
    <r>
      <rPr>
        <sz val="10"/>
        <color indexed="8"/>
        <rFont val="仿宋_GB2312"/>
        <charset val="134"/>
      </rPr>
      <t>担任团委实践与志愿者部副部长</t>
    </r>
    <r>
      <rPr>
        <sz val="10"/>
        <color indexed="8"/>
        <rFont val="Times New Roman"/>
        <charset val="0"/>
      </rPr>
      <t>3</t>
    </r>
  </si>
  <si>
    <t>李正浩</t>
  </si>
  <si>
    <t>杨津滦</t>
  </si>
  <si>
    <t>黄卓为</t>
  </si>
  <si>
    <t>陈友民</t>
  </si>
  <si>
    <r>
      <rPr>
        <sz val="10"/>
        <color indexed="8"/>
        <rFont val="仿宋_GB2312"/>
        <charset val="134"/>
      </rPr>
      <t>担任团委组织部副部长</t>
    </r>
    <r>
      <rPr>
        <sz val="10"/>
        <color indexed="8"/>
        <rFont val="Times New Roman"/>
        <charset val="0"/>
      </rPr>
      <t>3</t>
    </r>
  </si>
  <si>
    <t>朱晴川</t>
  </si>
  <si>
    <t>余俊隆</t>
  </si>
  <si>
    <t>郁力之</t>
  </si>
  <si>
    <t>吴亦初</t>
  </si>
  <si>
    <r>
      <rPr>
        <sz val="10"/>
        <color rgb="FF000000"/>
        <rFont val="仿宋_GB2312"/>
        <charset val="134"/>
      </rPr>
      <t>周众泽</t>
    </r>
  </si>
  <si>
    <r>
      <rPr>
        <sz val="10"/>
        <rFont val="仿宋_GB2312"/>
        <charset val="134"/>
      </rPr>
      <t>电子信息</t>
    </r>
    <r>
      <rPr>
        <sz val="10"/>
        <rFont val="Times New Roman"/>
        <charset val="0"/>
      </rPr>
      <t>2202</t>
    </r>
    <r>
      <rPr>
        <sz val="10"/>
        <rFont val="仿宋_GB2312"/>
        <charset val="134"/>
      </rPr>
      <t>班</t>
    </r>
  </si>
  <si>
    <r>
      <rPr>
        <sz val="10"/>
        <rFont val="仿宋_GB2312"/>
        <charset val="134"/>
      </rPr>
      <t>党员</t>
    </r>
  </si>
  <si>
    <r>
      <rPr>
        <sz val="10"/>
        <color rgb="FF000000"/>
        <rFont val="仿宋_GB2312"/>
        <charset val="134"/>
      </rPr>
      <t>电子信息</t>
    </r>
    <r>
      <rPr>
        <sz val="10"/>
        <color rgb="FF000000"/>
        <rFont val="Times New Roman"/>
        <charset val="134"/>
      </rPr>
      <t>2202</t>
    </r>
    <r>
      <rPr>
        <sz val="10"/>
        <color rgb="FF000000"/>
        <rFont val="仿宋_GB2312"/>
        <charset val="134"/>
      </rPr>
      <t>班班长（</t>
    </r>
    <r>
      <rPr>
        <sz val="10"/>
        <color rgb="FF000000"/>
        <rFont val="Times New Roman"/>
        <charset val="134"/>
      </rPr>
      <t>5.6</t>
    </r>
    <r>
      <rPr>
        <sz val="10"/>
        <color rgb="FF000000"/>
        <rFont val="仿宋_GB2312"/>
        <charset val="134"/>
      </rPr>
      <t>）</t>
    </r>
  </si>
  <si>
    <r>
      <rPr>
        <sz val="10"/>
        <rFont val="仿宋_GB2312"/>
        <charset val="134"/>
      </rPr>
      <t>优秀</t>
    </r>
  </si>
  <si>
    <r>
      <rPr>
        <sz val="10"/>
        <rFont val="仿宋_GB2312"/>
        <charset val="134"/>
      </rPr>
      <t>是</t>
    </r>
  </si>
  <si>
    <r>
      <rPr>
        <sz val="10"/>
        <color rgb="FF000000"/>
        <rFont val="仿宋_GB2312"/>
        <charset val="134"/>
      </rPr>
      <t>叶超</t>
    </r>
  </si>
  <si>
    <r>
      <rPr>
        <sz val="10"/>
        <rFont val="仿宋_GB2312"/>
        <charset val="134"/>
      </rPr>
      <t>电子信息</t>
    </r>
    <r>
      <rPr>
        <sz val="10"/>
        <rFont val="Times New Roman"/>
        <charset val="0"/>
      </rPr>
      <t>2202</t>
    </r>
    <r>
      <rPr>
        <sz val="10"/>
        <rFont val="仿宋_GB2312"/>
        <charset val="0"/>
      </rPr>
      <t>班</t>
    </r>
  </si>
  <si>
    <r>
      <rPr>
        <sz val="10"/>
        <color rgb="FF000000"/>
        <rFont val="仿宋_GB2312"/>
        <charset val="134"/>
      </rPr>
      <t>电子信息</t>
    </r>
    <r>
      <rPr>
        <sz val="10"/>
        <color rgb="FF000000"/>
        <rFont val="Times New Roman"/>
        <charset val="134"/>
      </rPr>
      <t>2202</t>
    </r>
    <r>
      <rPr>
        <sz val="10"/>
        <color rgb="FF000000"/>
        <rFont val="仿宋_GB2312"/>
        <charset val="134"/>
      </rPr>
      <t>班纪检委员（</t>
    </r>
    <r>
      <rPr>
        <sz val="10"/>
        <color rgb="FF000000"/>
        <rFont val="Times New Roman"/>
        <charset val="134"/>
      </rPr>
      <t>1.6</t>
    </r>
    <r>
      <rPr>
        <sz val="10"/>
        <color rgb="FF000000"/>
        <rFont val="仿宋_GB2312"/>
        <charset val="134"/>
      </rPr>
      <t>）</t>
    </r>
  </si>
  <si>
    <r>
      <rPr>
        <sz val="10"/>
        <color rgb="FF000000"/>
        <rFont val="仿宋_GB2312"/>
        <charset val="134"/>
      </rPr>
      <t>李雨恒</t>
    </r>
  </si>
  <si>
    <r>
      <rPr>
        <sz val="10"/>
        <color rgb="FF000000"/>
        <rFont val="仿宋_GB2312"/>
        <charset val="134"/>
      </rPr>
      <t>电子信息</t>
    </r>
    <r>
      <rPr>
        <sz val="10"/>
        <color rgb="FF000000"/>
        <rFont val="Times New Roman"/>
        <charset val="134"/>
      </rPr>
      <t>2202</t>
    </r>
    <r>
      <rPr>
        <sz val="10"/>
        <color rgb="FF000000"/>
        <rFont val="仿宋_GB2312"/>
        <charset val="134"/>
      </rPr>
      <t>班党支书（</t>
    </r>
    <r>
      <rPr>
        <sz val="10"/>
        <color rgb="FF000000"/>
        <rFont val="Times New Roman"/>
        <charset val="134"/>
      </rPr>
      <t>5.6</t>
    </r>
    <r>
      <rPr>
        <sz val="10"/>
        <color rgb="FF000000"/>
        <rFont val="仿宋_GB2312"/>
        <charset val="134"/>
      </rPr>
      <t>）</t>
    </r>
  </si>
  <si>
    <r>
      <rPr>
        <sz val="10"/>
        <color rgb="FF000000"/>
        <rFont val="仿宋_GB2312"/>
        <charset val="134"/>
      </rPr>
      <t>吴雨</t>
    </r>
  </si>
  <si>
    <r>
      <rPr>
        <sz val="10"/>
        <color rgb="FF000000"/>
        <rFont val="仿宋_GB2312"/>
        <charset val="134"/>
      </rPr>
      <t>软件学院烹饪社社长（</t>
    </r>
    <r>
      <rPr>
        <sz val="10"/>
        <color rgb="FF000000"/>
        <rFont val="Times New Roman"/>
        <charset val="134"/>
      </rPr>
      <t>4</t>
    </r>
    <r>
      <rPr>
        <sz val="10"/>
        <color rgb="FF000000"/>
        <rFont val="仿宋_GB2312"/>
        <charset val="134"/>
      </rPr>
      <t>）</t>
    </r>
  </si>
  <si>
    <r>
      <rPr>
        <sz val="10"/>
        <color rgb="FF000000"/>
        <rFont val="仿宋_GB2312"/>
        <charset val="134"/>
      </rPr>
      <t>李鑫</t>
    </r>
  </si>
  <si>
    <r>
      <rPr>
        <sz val="10"/>
        <rFont val="仿宋_GB2312"/>
        <charset val="134"/>
      </rPr>
      <t>团员</t>
    </r>
  </si>
  <si>
    <r>
      <rPr>
        <sz val="10"/>
        <color theme="1"/>
        <rFont val="仿宋_GB2312"/>
        <charset val="134"/>
      </rPr>
      <t>杨诗杰</t>
    </r>
  </si>
  <si>
    <r>
      <rPr>
        <sz val="10"/>
        <color theme="1"/>
        <rFont val="仿宋_GB2312"/>
        <charset val="134"/>
      </rPr>
      <t>电子信息</t>
    </r>
    <r>
      <rPr>
        <sz val="10"/>
        <color theme="1"/>
        <rFont val="Times New Roman"/>
        <charset val="134"/>
      </rPr>
      <t>2202</t>
    </r>
    <r>
      <rPr>
        <sz val="10"/>
        <color theme="1"/>
        <rFont val="仿宋_GB2312"/>
        <charset val="134"/>
      </rPr>
      <t>班党支部副书记（</t>
    </r>
    <r>
      <rPr>
        <sz val="10"/>
        <color theme="1"/>
        <rFont val="Times New Roman"/>
        <charset val="134"/>
      </rPr>
      <t>1.8</t>
    </r>
    <r>
      <rPr>
        <sz val="10"/>
        <color theme="1"/>
        <rFont val="仿宋_GB2312"/>
        <charset val="134"/>
      </rPr>
      <t>）</t>
    </r>
  </si>
  <si>
    <r>
      <rPr>
        <sz val="10"/>
        <color rgb="FF000000"/>
        <rFont val="仿宋_GB2312"/>
        <charset val="134"/>
      </rPr>
      <t>林祥鹏</t>
    </r>
  </si>
  <si>
    <r>
      <rPr>
        <sz val="10"/>
        <color rgb="FF000000"/>
        <rFont val="仿宋_GB2312"/>
        <charset val="134"/>
      </rPr>
      <t>张远</t>
    </r>
  </si>
  <si>
    <r>
      <rPr>
        <sz val="10"/>
        <color rgb="FF000000"/>
        <rFont val="仿宋_GB2312"/>
        <charset val="134"/>
      </rPr>
      <t>崔奥明</t>
    </r>
  </si>
  <si>
    <r>
      <rPr>
        <sz val="10"/>
        <color rgb="FF000000"/>
        <rFont val="仿宋_GB2312"/>
        <charset val="134"/>
      </rPr>
      <t>杨蕾</t>
    </r>
  </si>
  <si>
    <r>
      <rPr>
        <sz val="10"/>
        <color rgb="FF000000"/>
        <rFont val="仿宋_GB2312"/>
        <charset val="134"/>
      </rPr>
      <t>电子信息</t>
    </r>
    <r>
      <rPr>
        <sz val="10"/>
        <color rgb="FF000000"/>
        <rFont val="Times New Roman"/>
        <charset val="134"/>
      </rPr>
      <t>2202</t>
    </r>
    <r>
      <rPr>
        <sz val="10"/>
        <color rgb="FF000000"/>
        <rFont val="仿宋_GB2312"/>
        <charset val="134"/>
      </rPr>
      <t>班文体委员（</t>
    </r>
    <r>
      <rPr>
        <sz val="10"/>
        <color rgb="FF000000"/>
        <rFont val="Times New Roman"/>
        <charset val="134"/>
      </rPr>
      <t>1.6</t>
    </r>
    <r>
      <rPr>
        <sz val="10"/>
        <color rgb="FF000000"/>
        <rFont val="仿宋_GB2312"/>
        <charset val="134"/>
      </rPr>
      <t>）</t>
    </r>
  </si>
  <si>
    <r>
      <rPr>
        <sz val="10"/>
        <color rgb="FF000000"/>
        <rFont val="仿宋_GB2312"/>
        <charset val="134"/>
      </rPr>
      <t>林陈健</t>
    </r>
  </si>
  <si>
    <r>
      <rPr>
        <sz val="10"/>
        <color rgb="FF000000"/>
        <rFont val="仿宋_GB2312"/>
        <charset val="134"/>
      </rPr>
      <t>章腾</t>
    </r>
  </si>
  <si>
    <r>
      <rPr>
        <sz val="10"/>
        <color rgb="FF000000"/>
        <rFont val="仿宋_GB2312"/>
        <charset val="134"/>
      </rPr>
      <t>马嘉晨</t>
    </r>
  </si>
  <si>
    <r>
      <rPr>
        <sz val="10"/>
        <color theme="1"/>
        <rFont val="仿宋_GB2312"/>
        <charset val="134"/>
      </rPr>
      <t>胡家豪</t>
    </r>
  </si>
  <si>
    <r>
      <rPr>
        <sz val="10"/>
        <color rgb="FF000000"/>
        <rFont val="仿宋_GB2312"/>
        <charset val="134"/>
      </rPr>
      <t>夏铭轩</t>
    </r>
  </si>
  <si>
    <r>
      <rPr>
        <sz val="10"/>
        <color rgb="FF000000"/>
        <rFont val="仿宋_GB2312"/>
        <charset val="134"/>
      </rPr>
      <t>沈彦辛</t>
    </r>
  </si>
  <si>
    <r>
      <rPr>
        <sz val="10"/>
        <color rgb="FF000000"/>
        <rFont val="仿宋_GB2312"/>
        <charset val="134"/>
      </rPr>
      <t>团委成员（</t>
    </r>
    <r>
      <rPr>
        <sz val="10"/>
        <color rgb="FF000000"/>
        <rFont val="Times New Roman"/>
        <charset val="134"/>
      </rPr>
      <t>2.5</t>
    </r>
    <r>
      <rPr>
        <sz val="10"/>
        <color rgb="FF000000"/>
        <rFont val="仿宋_GB2312"/>
        <charset val="134"/>
      </rPr>
      <t>）</t>
    </r>
  </si>
  <si>
    <r>
      <rPr>
        <sz val="10"/>
        <color rgb="FF000000"/>
        <rFont val="仿宋_GB2312"/>
        <charset val="134"/>
      </rPr>
      <t>黄海龙</t>
    </r>
  </si>
  <si>
    <r>
      <rPr>
        <sz val="10"/>
        <color theme="1"/>
        <rFont val="仿宋_GB2312"/>
        <charset val="134"/>
      </rPr>
      <t>李子亘</t>
    </r>
  </si>
  <si>
    <r>
      <rPr>
        <sz val="10"/>
        <color rgb="FF000000"/>
        <rFont val="仿宋_GB2312"/>
        <charset val="134"/>
      </rPr>
      <t>杜晨路</t>
    </r>
  </si>
  <si>
    <r>
      <rPr>
        <sz val="10"/>
        <color rgb="FF000000"/>
        <rFont val="仿宋_GB2312"/>
        <charset val="134"/>
      </rPr>
      <t>李拓都</t>
    </r>
  </si>
  <si>
    <r>
      <rPr>
        <sz val="10"/>
        <color rgb="FF000000"/>
        <rFont val="仿宋_GB2312"/>
        <charset val="134"/>
      </rPr>
      <t>王浩宇</t>
    </r>
  </si>
  <si>
    <r>
      <rPr>
        <sz val="10"/>
        <color rgb="FF000000"/>
        <rFont val="仿宋_GB2312"/>
        <charset val="134"/>
      </rPr>
      <t>戴振龙</t>
    </r>
  </si>
  <si>
    <r>
      <rPr>
        <sz val="10"/>
        <color rgb="FF000000"/>
        <rFont val="仿宋_GB2312"/>
        <charset val="134"/>
      </rPr>
      <t>电子信息</t>
    </r>
    <r>
      <rPr>
        <sz val="10"/>
        <color rgb="FF000000"/>
        <rFont val="Times New Roman"/>
        <charset val="134"/>
      </rPr>
      <t>2202</t>
    </r>
    <r>
      <rPr>
        <sz val="10"/>
        <color rgb="FF000000"/>
        <rFont val="仿宋_GB2312"/>
        <charset val="134"/>
      </rPr>
      <t>班实习就业委员（</t>
    </r>
    <r>
      <rPr>
        <sz val="10"/>
        <color rgb="FF000000"/>
        <rFont val="Times New Roman"/>
        <charset val="134"/>
      </rPr>
      <t>1.6</t>
    </r>
    <r>
      <rPr>
        <sz val="10"/>
        <color rgb="FF000000"/>
        <rFont val="仿宋_GB2312"/>
        <charset val="134"/>
      </rPr>
      <t>）</t>
    </r>
  </si>
  <si>
    <r>
      <rPr>
        <sz val="10"/>
        <color rgb="FF000000"/>
        <rFont val="仿宋_GB2312"/>
        <charset val="134"/>
      </rPr>
      <t>王思隆</t>
    </r>
  </si>
  <si>
    <r>
      <rPr>
        <sz val="10"/>
        <color rgb="FF000000"/>
        <rFont val="仿宋_GB2312"/>
        <charset val="134"/>
      </rPr>
      <t>徐雪健</t>
    </r>
  </si>
  <si>
    <r>
      <rPr>
        <sz val="10"/>
        <color rgb="FF000000"/>
        <rFont val="仿宋_GB2312"/>
        <charset val="134"/>
      </rPr>
      <t>吴高源</t>
    </r>
  </si>
  <si>
    <r>
      <rPr>
        <sz val="10"/>
        <color rgb="FF000000"/>
        <rFont val="仿宋_GB2312"/>
        <charset val="134"/>
      </rPr>
      <t>刘书伟</t>
    </r>
  </si>
  <si>
    <r>
      <rPr>
        <sz val="10"/>
        <color theme="1"/>
        <rFont val="仿宋_GB2312"/>
        <charset val="134"/>
      </rPr>
      <t>郑誉</t>
    </r>
  </si>
  <si>
    <r>
      <rPr>
        <sz val="10"/>
        <rFont val="仿宋_GB2312"/>
        <charset val="134"/>
      </rPr>
      <t>宣传委员</t>
    </r>
    <r>
      <rPr>
        <sz val="10"/>
        <color indexed="8"/>
        <rFont val="Times New Roman"/>
        <charset val="134"/>
      </rPr>
      <t>(1.4)</t>
    </r>
  </si>
  <si>
    <r>
      <rPr>
        <sz val="10"/>
        <color rgb="FF000000"/>
        <rFont val="仿宋_GB2312"/>
        <charset val="134"/>
      </rPr>
      <t>闻泽恺</t>
    </r>
  </si>
  <si>
    <r>
      <rPr>
        <sz val="10"/>
        <color theme="1"/>
        <rFont val="仿宋_GB2312"/>
        <charset val="134"/>
      </rPr>
      <t>王孝东</t>
    </r>
  </si>
  <si>
    <r>
      <rPr>
        <sz val="10"/>
        <color theme="1"/>
        <rFont val="仿宋_GB2312"/>
        <charset val="134"/>
      </rPr>
      <t>魏铭远</t>
    </r>
  </si>
  <si>
    <r>
      <rPr>
        <sz val="10"/>
        <color rgb="FF000000"/>
        <rFont val="仿宋_GB2312"/>
        <charset val="134"/>
      </rPr>
      <t>李睿哲</t>
    </r>
  </si>
  <si>
    <r>
      <rPr>
        <sz val="10"/>
        <color rgb="FF000000"/>
        <rFont val="仿宋_GB2312"/>
        <charset val="134"/>
      </rPr>
      <t>电子信息</t>
    </r>
    <r>
      <rPr>
        <sz val="10"/>
        <color rgb="FF000000"/>
        <rFont val="Times New Roman"/>
        <charset val="134"/>
      </rPr>
      <t>2202</t>
    </r>
    <r>
      <rPr>
        <sz val="10"/>
        <color rgb="FF000000"/>
        <rFont val="仿宋_GB2312"/>
        <charset val="134"/>
      </rPr>
      <t>班组织委员（</t>
    </r>
    <r>
      <rPr>
        <sz val="10"/>
        <color rgb="FF000000"/>
        <rFont val="Times New Roman"/>
        <charset val="134"/>
      </rPr>
      <t>1.4</t>
    </r>
    <r>
      <rPr>
        <sz val="10"/>
        <color rgb="FF000000"/>
        <rFont val="仿宋_GB2312"/>
        <charset val="134"/>
      </rPr>
      <t>）</t>
    </r>
  </si>
  <si>
    <r>
      <rPr>
        <sz val="10"/>
        <color rgb="FF000000"/>
        <rFont val="仿宋_GB2312"/>
        <charset val="134"/>
      </rPr>
      <t>薛卫东</t>
    </r>
  </si>
  <si>
    <r>
      <rPr>
        <sz val="10"/>
        <color rgb="FF000000"/>
        <rFont val="仿宋_GB2312"/>
        <charset val="134"/>
      </rPr>
      <t>陈克杰</t>
    </r>
  </si>
  <si>
    <r>
      <rPr>
        <sz val="10"/>
        <rFont val="仿宋_GB2312"/>
        <charset val="0"/>
      </rPr>
      <t>王鹏</t>
    </r>
  </si>
  <si>
    <r>
      <rPr>
        <sz val="10"/>
        <rFont val="仿宋_GB2312"/>
        <charset val="0"/>
      </rPr>
      <t>软件工程</t>
    </r>
    <r>
      <rPr>
        <sz val="10"/>
        <rFont val="Times New Roman"/>
        <charset val="0"/>
      </rPr>
      <t>2203</t>
    </r>
    <r>
      <rPr>
        <sz val="10"/>
        <rFont val="仿宋_GB2312"/>
        <charset val="0"/>
      </rPr>
      <t>班</t>
    </r>
  </si>
  <si>
    <r>
      <rPr>
        <sz val="10"/>
        <rFont val="仿宋_GB2312"/>
        <charset val="0"/>
      </rPr>
      <t>团员</t>
    </r>
  </si>
  <si>
    <r>
      <rPr>
        <sz val="10"/>
        <rFont val="Times New Roman"/>
        <charset val="0"/>
      </rPr>
      <t>1[3,</t>
    </r>
    <r>
      <rPr>
        <sz val="10"/>
        <rFont val="仿宋_GB2312"/>
        <charset val="0"/>
      </rPr>
      <t>导</t>
    </r>
    <r>
      <rPr>
        <sz val="10"/>
        <rFont val="Times New Roman"/>
        <charset val="0"/>
      </rPr>
      <t>2]</t>
    </r>
  </si>
  <si>
    <r>
      <rPr>
        <sz val="10"/>
        <rFont val="仿宋_GB2312"/>
        <charset val="0"/>
      </rPr>
      <t>三等奖</t>
    </r>
    <r>
      <rPr>
        <sz val="10"/>
        <rFont val="Times New Roman"/>
        <charset val="0"/>
      </rPr>
      <t>1[2]</t>
    </r>
  </si>
  <si>
    <r>
      <rPr>
        <sz val="10"/>
        <color rgb="FF000000"/>
        <rFont val="Times New Roman"/>
        <charset val="134"/>
      </rPr>
      <t>1.</t>
    </r>
    <r>
      <rPr>
        <sz val="10"/>
        <color rgb="FF000000"/>
        <rFont val="仿宋_GB2312"/>
        <charset val="134"/>
      </rPr>
      <t>担任软件工程</t>
    </r>
    <r>
      <rPr>
        <sz val="10"/>
        <color rgb="FF000000"/>
        <rFont val="Times New Roman"/>
        <charset val="134"/>
      </rPr>
      <t>2203</t>
    </r>
    <r>
      <rPr>
        <sz val="10"/>
        <color rgb="FF000000"/>
        <rFont val="仿宋_GB2312"/>
        <charset val="134"/>
      </rPr>
      <t>班副班长、学习委员</t>
    </r>
    <r>
      <rPr>
        <sz val="10"/>
        <color rgb="FF000000"/>
        <rFont val="Times New Roman"/>
        <charset val="134"/>
      </rPr>
      <t xml:space="preserve">
2.</t>
    </r>
    <r>
      <rPr>
        <sz val="10"/>
        <color rgb="FF000000"/>
        <rFont val="仿宋_GB2312"/>
        <charset val="134"/>
      </rPr>
      <t>担任团学联文体部干事</t>
    </r>
    <r>
      <rPr>
        <sz val="10"/>
        <color rgb="FF000000"/>
        <rFont val="Times New Roman"/>
        <charset val="134"/>
      </rPr>
      <t>/3.2</t>
    </r>
  </si>
  <si>
    <r>
      <rPr>
        <sz val="10"/>
        <color rgb="FF000000"/>
        <rFont val="仿宋_GB2312"/>
        <charset val="134"/>
      </rPr>
      <t>优秀</t>
    </r>
  </si>
  <si>
    <r>
      <rPr>
        <sz val="10"/>
        <rFont val="仿宋_GB2312"/>
        <charset val="0"/>
      </rPr>
      <t>沈宇帆</t>
    </r>
  </si>
  <si>
    <r>
      <rPr>
        <sz val="10"/>
        <rFont val="仿宋_GB2312"/>
        <charset val="0"/>
      </rPr>
      <t>党员</t>
    </r>
  </si>
  <si>
    <r>
      <rPr>
        <sz val="10"/>
        <color rgb="FF000000"/>
        <rFont val="仿宋_GB2312"/>
        <charset val="134"/>
      </rPr>
      <t>发明专利</t>
    </r>
    <r>
      <rPr>
        <sz val="10"/>
        <color rgb="FF000000"/>
        <rFont val="Times New Roman"/>
        <charset val="134"/>
      </rPr>
      <t>3[2,</t>
    </r>
    <r>
      <rPr>
        <sz val="10"/>
        <color rgb="FF000000"/>
        <rFont val="仿宋_GB2312"/>
        <charset val="134"/>
      </rPr>
      <t>导</t>
    </r>
    <r>
      <rPr>
        <sz val="10"/>
        <color rgb="FF000000"/>
        <rFont val="Times New Roman"/>
        <charset val="134"/>
      </rPr>
      <t>1],</t>
    </r>
    <r>
      <rPr>
        <sz val="10"/>
        <color rgb="FF000000"/>
        <rFont val="仿宋_GB2312"/>
        <charset val="134"/>
      </rPr>
      <t>发明专利</t>
    </r>
    <r>
      <rPr>
        <sz val="10"/>
        <color rgb="FF000000"/>
        <rFont val="Times New Roman"/>
        <charset val="134"/>
      </rPr>
      <t>1[1]</t>
    </r>
  </si>
  <si>
    <r>
      <rPr>
        <sz val="10"/>
        <color rgb="FF000000"/>
        <rFont val="Times New Roman"/>
        <charset val="134"/>
      </rPr>
      <t>1.</t>
    </r>
    <r>
      <rPr>
        <sz val="10"/>
        <color rgb="FF000000"/>
        <rFont val="仿宋_GB2312"/>
        <charset val="134"/>
      </rPr>
      <t>担任软件工程</t>
    </r>
    <r>
      <rPr>
        <sz val="10"/>
        <color rgb="FF000000"/>
        <rFont val="Times New Roman"/>
        <charset val="134"/>
      </rPr>
      <t>2203</t>
    </r>
    <r>
      <rPr>
        <sz val="10"/>
        <color rgb="FF000000"/>
        <rFont val="仿宋_GB2312"/>
        <charset val="134"/>
      </rPr>
      <t>支部书记</t>
    </r>
    <r>
      <rPr>
        <sz val="10"/>
        <color rgb="FF000000"/>
        <rFont val="Times New Roman"/>
        <charset val="134"/>
      </rPr>
      <t>/5.0</t>
    </r>
  </si>
  <si>
    <r>
      <rPr>
        <sz val="10"/>
        <rFont val="仿宋_GB2312"/>
        <charset val="0"/>
      </rPr>
      <t>毛盛宇</t>
    </r>
  </si>
  <si>
    <r>
      <rPr>
        <sz val="10"/>
        <color rgb="FF000000"/>
        <rFont val="Times New Roman"/>
        <charset val="134"/>
      </rPr>
      <t>1[3,</t>
    </r>
    <r>
      <rPr>
        <sz val="10"/>
        <color rgb="FF000000"/>
        <rFont val="仿宋_GB2312"/>
        <charset val="134"/>
      </rPr>
      <t>导</t>
    </r>
    <r>
      <rPr>
        <sz val="10"/>
        <color rgb="FF000000"/>
        <rFont val="Times New Roman"/>
        <charset val="134"/>
      </rPr>
      <t>1]</t>
    </r>
  </si>
  <si>
    <r>
      <rPr>
        <sz val="10"/>
        <color rgb="FF000000"/>
        <rFont val="Times New Roman"/>
        <charset val="134"/>
      </rPr>
      <t>1.</t>
    </r>
    <r>
      <rPr>
        <sz val="10"/>
        <color rgb="FF000000"/>
        <rFont val="仿宋_GB2312"/>
        <charset val="134"/>
      </rPr>
      <t>担任软件工程</t>
    </r>
    <r>
      <rPr>
        <sz val="10"/>
        <color rgb="FF000000"/>
        <rFont val="Times New Roman"/>
        <charset val="134"/>
      </rPr>
      <t>2203</t>
    </r>
    <r>
      <rPr>
        <sz val="10"/>
        <color rgb="FF000000"/>
        <rFont val="仿宋_GB2312"/>
        <charset val="134"/>
      </rPr>
      <t>班文体委员</t>
    </r>
    <r>
      <rPr>
        <sz val="10"/>
        <color rgb="FF000000"/>
        <rFont val="Times New Roman"/>
        <charset val="134"/>
      </rPr>
      <t>/1.4</t>
    </r>
  </si>
  <si>
    <r>
      <rPr>
        <sz val="10"/>
        <rFont val="仿宋_GB2312"/>
        <charset val="0"/>
      </rPr>
      <t>金龙</t>
    </r>
  </si>
  <si>
    <r>
      <rPr>
        <sz val="10"/>
        <color rgb="FF000000"/>
        <rFont val="Times New Roman"/>
        <charset val="134"/>
      </rPr>
      <t>1.</t>
    </r>
    <r>
      <rPr>
        <sz val="10"/>
        <color rgb="FF000000"/>
        <rFont val="仿宋_GB2312"/>
        <charset val="134"/>
      </rPr>
      <t>担任软件工程</t>
    </r>
    <r>
      <rPr>
        <sz val="10"/>
        <color rgb="FF000000"/>
        <rFont val="Times New Roman"/>
        <charset val="134"/>
      </rPr>
      <t>2203</t>
    </r>
    <r>
      <rPr>
        <sz val="10"/>
        <color rgb="FF000000"/>
        <rFont val="仿宋_GB2312"/>
        <charset val="134"/>
      </rPr>
      <t>班支部纪检委员</t>
    </r>
    <r>
      <rPr>
        <sz val="10"/>
        <color rgb="FF000000"/>
        <rFont val="Times New Roman"/>
        <charset val="134"/>
      </rPr>
      <t>/2</t>
    </r>
  </si>
  <si>
    <r>
      <rPr>
        <sz val="10"/>
        <rFont val="仿宋_GB2312"/>
        <charset val="0"/>
      </rPr>
      <t>袁瑜谦</t>
    </r>
  </si>
  <si>
    <r>
      <rPr>
        <sz val="10"/>
        <color rgb="FF000000"/>
        <rFont val="Times New Roman"/>
        <charset val="134"/>
      </rPr>
      <t xml:space="preserve">1. </t>
    </r>
    <r>
      <rPr>
        <sz val="10"/>
        <color rgb="FF000000"/>
        <rFont val="仿宋_GB2312"/>
        <charset val="134"/>
      </rPr>
      <t>担任软件学院研究生会宣传部副部长</t>
    </r>
    <r>
      <rPr>
        <sz val="10"/>
        <color rgb="FF000000"/>
        <rFont val="Times New Roman"/>
        <charset val="134"/>
      </rPr>
      <t>/3.4</t>
    </r>
  </si>
  <si>
    <r>
      <rPr>
        <sz val="10"/>
        <rFont val="仿宋_GB2312"/>
        <charset val="0"/>
      </rPr>
      <t>郑薇</t>
    </r>
  </si>
  <si>
    <r>
      <rPr>
        <sz val="10"/>
        <color rgb="FF000000"/>
        <rFont val="Times New Roman"/>
        <charset val="134"/>
      </rPr>
      <t>1</t>
    </r>
    <r>
      <rPr>
        <sz val="10"/>
        <color rgb="FF000000"/>
        <rFont val="仿宋_GB2312"/>
        <charset val="134"/>
      </rPr>
      <t>、担任软件工程</t>
    </r>
    <r>
      <rPr>
        <sz val="10"/>
        <color rgb="FF000000"/>
        <rFont val="Times New Roman"/>
        <charset val="134"/>
      </rPr>
      <t>2203</t>
    </r>
    <r>
      <rPr>
        <sz val="10"/>
        <color rgb="FF000000"/>
        <rFont val="仿宋_GB2312"/>
        <charset val="134"/>
      </rPr>
      <t>班班长兼心理委员，组织委员</t>
    </r>
    <r>
      <rPr>
        <sz val="10"/>
        <color rgb="FF000000"/>
        <rFont val="Times New Roman"/>
        <charset val="134"/>
      </rPr>
      <t>/6.0</t>
    </r>
  </si>
  <si>
    <r>
      <rPr>
        <sz val="10"/>
        <rFont val="仿宋_GB2312"/>
        <charset val="0"/>
      </rPr>
      <t>杨睿祈</t>
    </r>
  </si>
  <si>
    <r>
      <rPr>
        <sz val="10"/>
        <rFont val="仿宋_GB2312"/>
        <charset val="0"/>
      </rPr>
      <t>姜博文</t>
    </r>
  </si>
  <si>
    <r>
      <rPr>
        <sz val="10"/>
        <rFont val="Times New Roman"/>
        <charset val="0"/>
      </rPr>
      <t>1.</t>
    </r>
    <r>
      <rPr>
        <sz val="10"/>
        <rFont val="仿宋_GB2312"/>
        <charset val="0"/>
      </rPr>
      <t>担任软件工程</t>
    </r>
    <r>
      <rPr>
        <sz val="10"/>
        <rFont val="Times New Roman"/>
        <charset val="0"/>
      </rPr>
      <t>2203</t>
    </r>
    <r>
      <rPr>
        <sz val="10"/>
        <rFont val="仿宋_GB2312"/>
        <charset val="0"/>
      </rPr>
      <t>班实习委员</t>
    </r>
  </si>
  <si>
    <r>
      <rPr>
        <sz val="10"/>
        <rFont val="仿宋_GB2312"/>
        <charset val="0"/>
      </rPr>
      <t>黄志伟</t>
    </r>
  </si>
  <si>
    <r>
      <rPr>
        <sz val="10"/>
        <rFont val="Times New Roman"/>
        <charset val="0"/>
      </rPr>
      <t>1[4,</t>
    </r>
    <r>
      <rPr>
        <sz val="10"/>
        <rFont val="仿宋_GB2312"/>
        <charset val="0"/>
      </rPr>
      <t>导</t>
    </r>
    <r>
      <rPr>
        <sz val="10"/>
        <rFont val="Times New Roman"/>
        <charset val="0"/>
      </rPr>
      <t>1]</t>
    </r>
  </si>
  <si>
    <r>
      <rPr>
        <sz val="10"/>
        <rFont val="仿宋_GB2312"/>
        <charset val="0"/>
      </rPr>
      <t>田博中</t>
    </r>
  </si>
  <si>
    <r>
      <rPr>
        <sz val="10"/>
        <rFont val="仿宋_GB2312"/>
        <charset val="0"/>
      </rPr>
      <t>汪俊杰</t>
    </r>
  </si>
  <si>
    <r>
      <rPr>
        <sz val="10"/>
        <rFont val="仿宋_GB2312"/>
        <charset val="0"/>
      </rPr>
      <t>王潇寒</t>
    </r>
  </si>
  <si>
    <r>
      <rPr>
        <sz val="10"/>
        <rFont val="仿宋_GB2312"/>
        <charset val="0"/>
      </rPr>
      <t>龚嘉豪</t>
    </r>
  </si>
  <si>
    <r>
      <rPr>
        <sz val="10"/>
        <rFont val="Times New Roman"/>
        <charset val="0"/>
      </rPr>
      <t>1[2,</t>
    </r>
    <r>
      <rPr>
        <sz val="10"/>
        <rFont val="仿宋_GB2312"/>
        <charset val="0"/>
      </rPr>
      <t>导</t>
    </r>
    <r>
      <rPr>
        <sz val="10"/>
        <rFont val="Times New Roman"/>
        <charset val="0"/>
      </rPr>
      <t>1]</t>
    </r>
  </si>
  <si>
    <r>
      <rPr>
        <sz val="10"/>
        <color rgb="FF000000"/>
        <rFont val="Times New Roman"/>
        <charset val="134"/>
      </rPr>
      <t>1.</t>
    </r>
    <r>
      <rPr>
        <sz val="10"/>
        <color rgb="FF000000"/>
        <rFont val="仿宋_GB2312"/>
        <charset val="134"/>
      </rPr>
      <t>担任软件工程</t>
    </r>
    <r>
      <rPr>
        <sz val="10"/>
        <color rgb="FF000000"/>
        <rFont val="Times New Roman"/>
        <charset val="134"/>
      </rPr>
      <t>2203</t>
    </r>
    <r>
      <rPr>
        <sz val="10"/>
        <color rgb="FF000000"/>
        <rFont val="仿宋_GB2312"/>
        <charset val="134"/>
      </rPr>
      <t>班支部宣传委员</t>
    </r>
    <r>
      <rPr>
        <sz val="10"/>
        <color rgb="FF000000"/>
        <rFont val="Times New Roman"/>
        <charset val="134"/>
      </rPr>
      <t>/1.3</t>
    </r>
  </si>
  <si>
    <r>
      <rPr>
        <sz val="10"/>
        <rFont val="仿宋_GB2312"/>
        <charset val="0"/>
      </rPr>
      <t>陈静</t>
    </r>
  </si>
  <si>
    <r>
      <rPr>
        <sz val="10"/>
        <rFont val="仿宋_GB2312"/>
        <charset val="0"/>
      </rPr>
      <t>徐承炀</t>
    </r>
  </si>
  <si>
    <r>
      <rPr>
        <sz val="10"/>
        <rFont val="仿宋_GB2312"/>
        <charset val="0"/>
      </rPr>
      <t>张</t>
    </r>
    <r>
      <rPr>
        <sz val="10"/>
        <rFont val="宋体"/>
        <charset val="0"/>
      </rPr>
      <t>祎</t>
    </r>
    <r>
      <rPr>
        <sz val="10"/>
        <rFont val="仿宋_GB2312"/>
        <charset val="0"/>
      </rPr>
      <t>琳</t>
    </r>
  </si>
  <si>
    <r>
      <rPr>
        <sz val="10"/>
        <rFont val="仿宋_GB2312"/>
        <charset val="134"/>
      </rPr>
      <t>合格</t>
    </r>
  </si>
  <si>
    <r>
      <rPr>
        <sz val="10"/>
        <rFont val="仿宋_GB2312"/>
        <charset val="0"/>
      </rPr>
      <t>徐逸伦</t>
    </r>
  </si>
  <si>
    <r>
      <rPr>
        <sz val="10"/>
        <rFont val="仿宋_GB2312"/>
        <charset val="0"/>
      </rPr>
      <t>蔡泽永</t>
    </r>
  </si>
  <si>
    <r>
      <rPr>
        <sz val="10"/>
        <rFont val="仿宋_GB2312"/>
        <charset val="0"/>
      </rPr>
      <t>赖澄宇</t>
    </r>
  </si>
  <si>
    <r>
      <rPr>
        <sz val="10"/>
        <rFont val="仿宋_GB2312"/>
        <charset val="0"/>
      </rPr>
      <t>裴雷</t>
    </r>
  </si>
  <si>
    <r>
      <rPr>
        <sz val="10"/>
        <rFont val="仿宋_GB2312"/>
        <charset val="0"/>
      </rPr>
      <t>方泽雨</t>
    </r>
  </si>
  <si>
    <r>
      <rPr>
        <sz val="10"/>
        <rFont val="仿宋_GB2312"/>
        <charset val="0"/>
      </rPr>
      <t>莫清宇</t>
    </r>
  </si>
  <si>
    <r>
      <rPr>
        <sz val="10"/>
        <color rgb="FF000000"/>
        <rFont val="仿宋_GB2312"/>
        <charset val="134"/>
      </rPr>
      <t>周子杰</t>
    </r>
  </si>
  <si>
    <r>
      <rPr>
        <sz val="10"/>
        <color rgb="FF000000"/>
        <rFont val="仿宋_GB2312"/>
        <charset val="134"/>
      </rPr>
      <t>团员</t>
    </r>
  </si>
  <si>
    <r>
      <rPr>
        <sz val="10"/>
        <rFont val="仿宋_GB2312"/>
        <charset val="0"/>
      </rPr>
      <t>张海浪</t>
    </r>
  </si>
  <si>
    <r>
      <rPr>
        <sz val="10"/>
        <rFont val="仿宋_GB2312"/>
        <charset val="0"/>
      </rPr>
      <t>蔡竞慧</t>
    </r>
  </si>
  <si>
    <r>
      <rPr>
        <sz val="10"/>
        <rFont val="Times New Roman"/>
        <charset val="0"/>
      </rPr>
      <t xml:space="preserve">1. </t>
    </r>
    <r>
      <rPr>
        <sz val="10"/>
        <rFont val="仿宋_GB2312"/>
        <charset val="0"/>
      </rPr>
      <t>担任软件学院研究生会外联部副部长</t>
    </r>
  </si>
  <si>
    <r>
      <rPr>
        <sz val="10"/>
        <rFont val="仿宋_GB2312"/>
        <charset val="0"/>
      </rPr>
      <t>王海民</t>
    </r>
  </si>
  <si>
    <r>
      <rPr>
        <sz val="10"/>
        <color rgb="FF000000"/>
        <rFont val="仿宋_GB2312"/>
        <charset val="134"/>
      </rPr>
      <t>党员</t>
    </r>
  </si>
  <si>
    <r>
      <rPr>
        <sz val="10"/>
        <color rgb="FF000000"/>
        <rFont val="Times New Roman"/>
        <charset val="134"/>
      </rPr>
      <t>1.</t>
    </r>
    <r>
      <rPr>
        <sz val="10"/>
        <color rgb="FF000000"/>
        <rFont val="仿宋_GB2312"/>
        <charset val="134"/>
      </rPr>
      <t>担任团委社会实践部干事</t>
    </r>
  </si>
  <si>
    <r>
      <rPr>
        <sz val="10"/>
        <rFont val="仿宋_GB2312"/>
        <charset val="0"/>
      </rPr>
      <t>宁康杰</t>
    </r>
  </si>
  <si>
    <r>
      <rPr>
        <sz val="10"/>
        <rFont val="仿宋_GB2312"/>
        <charset val="0"/>
      </rPr>
      <t>杨辰</t>
    </r>
  </si>
  <si>
    <r>
      <rPr>
        <sz val="10"/>
        <rFont val="仿宋_GB2312"/>
        <charset val="0"/>
      </rPr>
      <t>余一诺</t>
    </r>
  </si>
  <si>
    <r>
      <rPr>
        <sz val="10"/>
        <color rgb="FF000000"/>
        <rFont val="Times New Roman"/>
        <charset val="134"/>
      </rPr>
      <t>1</t>
    </r>
    <r>
      <rPr>
        <sz val="10"/>
        <color rgb="FF000000"/>
        <rFont val="仿宋_GB2312"/>
        <charset val="134"/>
      </rPr>
      <t>、烹饪社干事</t>
    </r>
    <r>
      <rPr>
        <sz val="10"/>
        <color rgb="FF000000"/>
        <rFont val="Times New Roman"/>
        <charset val="134"/>
      </rPr>
      <t>/1.8</t>
    </r>
  </si>
  <si>
    <r>
      <rPr>
        <sz val="10"/>
        <rFont val="仿宋_GB2312"/>
        <charset val="0"/>
      </rPr>
      <t>刘剑宇</t>
    </r>
  </si>
  <si>
    <r>
      <rPr>
        <sz val="10"/>
        <rFont val="仿宋_GB2312"/>
        <charset val="0"/>
      </rPr>
      <t>群众</t>
    </r>
  </si>
  <si>
    <r>
      <rPr>
        <sz val="10"/>
        <rFont val="仿宋_GB2312"/>
        <charset val="0"/>
      </rPr>
      <t>葛洋阳</t>
    </r>
  </si>
  <si>
    <r>
      <rPr>
        <sz val="10"/>
        <color rgb="FF000000"/>
        <rFont val="仿宋_GB2312"/>
        <charset val="134"/>
      </rPr>
      <t>张启元</t>
    </r>
  </si>
  <si>
    <r>
      <rPr>
        <sz val="10"/>
        <color rgb="FF000000"/>
        <rFont val="仿宋_GB2312"/>
        <charset val="134"/>
      </rPr>
      <t>合格</t>
    </r>
  </si>
  <si>
    <r>
      <rPr>
        <sz val="10"/>
        <rFont val="仿宋_GB2312"/>
        <charset val="0"/>
      </rPr>
      <t>闫弋</t>
    </r>
  </si>
  <si>
    <r>
      <rPr>
        <sz val="10"/>
        <rFont val="仿宋_GB2312"/>
        <charset val="0"/>
      </rPr>
      <t>谢</t>
    </r>
    <r>
      <rPr>
        <sz val="10"/>
        <rFont val="宋体"/>
        <charset val="0"/>
      </rPr>
      <t>燊</t>
    </r>
  </si>
  <si>
    <r>
      <rPr>
        <sz val="10"/>
        <rFont val="仿宋_GB2312"/>
        <charset val="0"/>
      </rPr>
      <t>杨俊尧</t>
    </r>
  </si>
  <si>
    <r>
      <rPr>
        <sz val="10"/>
        <rFont val="仿宋_GB2312"/>
        <charset val="0"/>
      </rPr>
      <t>徐伟峰</t>
    </r>
  </si>
  <si>
    <r>
      <rPr>
        <sz val="10"/>
        <rFont val="仿宋_GB2312"/>
        <charset val="0"/>
      </rPr>
      <t>陈鹏郅</t>
    </r>
  </si>
  <si>
    <r>
      <rPr>
        <sz val="10"/>
        <color rgb="FF000000"/>
        <rFont val="Times New Roman"/>
        <charset val="134"/>
      </rPr>
      <t>1.</t>
    </r>
    <r>
      <rPr>
        <sz val="10"/>
        <color rgb="FF000000"/>
        <rFont val="仿宋_GB2312"/>
        <charset val="134"/>
      </rPr>
      <t>担任团学联宣传部干事</t>
    </r>
  </si>
  <si>
    <r>
      <rPr>
        <sz val="10"/>
        <rFont val="仿宋_GB2312"/>
        <charset val="0"/>
      </rPr>
      <t>杨存远</t>
    </r>
  </si>
  <si>
    <r>
      <rPr>
        <sz val="10"/>
        <color rgb="FF000000"/>
        <rFont val="Times New Roman"/>
        <charset val="134"/>
      </rPr>
      <t>1.</t>
    </r>
    <r>
      <rPr>
        <sz val="10"/>
        <color rgb="FF000000"/>
        <rFont val="仿宋_GB2312"/>
        <charset val="134"/>
      </rPr>
      <t>担任电子信息</t>
    </r>
    <r>
      <rPr>
        <sz val="10"/>
        <color rgb="FF000000"/>
        <rFont val="Times New Roman"/>
        <charset val="134"/>
      </rPr>
      <t>2203</t>
    </r>
    <r>
      <rPr>
        <sz val="10"/>
        <color rgb="FF000000"/>
        <rFont val="仿宋_GB2312"/>
        <charset val="134"/>
      </rPr>
      <t>班实习委员</t>
    </r>
  </si>
  <si>
    <r>
      <rPr>
        <sz val="10"/>
        <rFont val="仿宋_GB2312"/>
        <charset val="0"/>
      </rPr>
      <t>赵子涵</t>
    </r>
  </si>
  <si>
    <t>许正祺</t>
  </si>
  <si>
    <r>
      <rPr>
        <sz val="10"/>
        <color indexed="8"/>
        <rFont val="仿宋_GB2312"/>
        <charset val="134"/>
      </rPr>
      <t>电子信息</t>
    </r>
    <r>
      <rPr>
        <sz val="10"/>
        <color indexed="8"/>
        <rFont val="Times New Roman"/>
        <charset val="134"/>
      </rPr>
      <t>2204</t>
    </r>
    <r>
      <rPr>
        <sz val="10"/>
        <color indexed="8"/>
        <rFont val="仿宋_GB2312"/>
        <charset val="134"/>
      </rPr>
      <t>班</t>
    </r>
  </si>
  <si>
    <t>杨孟铎</t>
  </si>
  <si>
    <t>孙跃峰</t>
  </si>
  <si>
    <t>王宇鑫</t>
  </si>
  <si>
    <t>王小娅</t>
  </si>
  <si>
    <t>李瑞杰</t>
  </si>
  <si>
    <t>舒煜</t>
  </si>
  <si>
    <t>曹安达</t>
  </si>
  <si>
    <t>江昊泽</t>
  </si>
  <si>
    <t>胥森威</t>
  </si>
  <si>
    <t>张乐晓</t>
  </si>
  <si>
    <t>李昊伶</t>
  </si>
  <si>
    <t>王佳</t>
  </si>
  <si>
    <t>肖圳邦</t>
  </si>
  <si>
    <t>汪雨雯</t>
  </si>
  <si>
    <t>王永祥</t>
  </si>
  <si>
    <t>李国祥</t>
  </si>
  <si>
    <t>李文达</t>
  </si>
  <si>
    <t>贾爱玲</t>
  </si>
  <si>
    <t>黄文涛</t>
  </si>
  <si>
    <t>沈力瑜</t>
  </si>
  <si>
    <t>李龙飞</t>
  </si>
  <si>
    <t>张政</t>
  </si>
  <si>
    <t>黎佩瑜</t>
  </si>
  <si>
    <t>程心媛</t>
  </si>
  <si>
    <t>陈克纯</t>
  </si>
  <si>
    <t>任立新</t>
  </si>
  <si>
    <t>徐冬晨</t>
  </si>
  <si>
    <t>吴依寒</t>
  </si>
  <si>
    <t>叶贺铨</t>
  </si>
  <si>
    <t>耿志高</t>
  </si>
  <si>
    <t>潘言</t>
  </si>
  <si>
    <t>俞智超</t>
  </si>
  <si>
    <t>李杨</t>
  </si>
  <si>
    <t>陆嘉炜</t>
  </si>
  <si>
    <r>
      <rPr>
        <sz val="10"/>
        <rFont val="仿宋_GB2312"/>
        <charset val="134"/>
      </rPr>
      <t>电子信息</t>
    </r>
    <r>
      <rPr>
        <sz val="10"/>
        <rFont val="Times New Roman"/>
        <charset val="134"/>
      </rPr>
      <t>2205</t>
    </r>
    <r>
      <rPr>
        <sz val="10"/>
        <rFont val="仿宋_GB2312"/>
        <charset val="134"/>
      </rPr>
      <t>班</t>
    </r>
  </si>
  <si>
    <r>
      <rPr>
        <sz val="10"/>
        <rFont val="Times New Roman"/>
        <charset val="134"/>
      </rPr>
      <t>1[4,</t>
    </r>
    <r>
      <rPr>
        <sz val="10"/>
        <rFont val="仿宋_GB2312"/>
        <charset val="134"/>
      </rPr>
      <t>导师</t>
    </r>
    <r>
      <rPr>
        <sz val="10"/>
        <rFont val="Times New Roman"/>
        <charset val="134"/>
      </rPr>
      <t>2];</t>
    </r>
  </si>
  <si>
    <r>
      <rPr>
        <sz val="10"/>
        <rFont val="Times New Roman"/>
        <charset val="134"/>
      </rPr>
      <t>A</t>
    </r>
    <r>
      <rPr>
        <sz val="10"/>
        <rFont val="仿宋_GB2312"/>
        <charset val="134"/>
      </rPr>
      <t>类国家三等奖</t>
    </r>
    <r>
      <rPr>
        <sz val="10"/>
        <rFont val="Times New Roman"/>
        <charset val="134"/>
      </rPr>
      <t>1[1];</t>
    </r>
  </si>
  <si>
    <t>陈依苓</t>
  </si>
  <si>
    <t>陈奕坤</t>
  </si>
  <si>
    <t>何畅浩</t>
  </si>
  <si>
    <r>
      <rPr>
        <sz val="10"/>
        <rFont val="Times New Roman"/>
        <charset val="134"/>
      </rPr>
      <t>1[2,</t>
    </r>
    <r>
      <rPr>
        <sz val="10"/>
        <rFont val="仿宋_GB2312"/>
        <charset val="134"/>
      </rPr>
      <t>导</t>
    </r>
    <r>
      <rPr>
        <sz val="10"/>
        <rFont val="Times New Roman"/>
        <charset val="134"/>
      </rPr>
      <t>1];</t>
    </r>
  </si>
  <si>
    <t>周郑杰</t>
  </si>
  <si>
    <r>
      <rPr>
        <sz val="10"/>
        <rFont val="Times New Roman"/>
        <charset val="134"/>
      </rPr>
      <t>1[3,</t>
    </r>
    <r>
      <rPr>
        <sz val="10"/>
        <rFont val="仿宋_GB2312"/>
        <charset val="134"/>
      </rPr>
      <t>导</t>
    </r>
    <r>
      <rPr>
        <sz val="10"/>
        <rFont val="Times New Roman"/>
        <charset val="134"/>
      </rPr>
      <t>2];</t>
    </r>
  </si>
  <si>
    <t>李凯伦</t>
  </si>
  <si>
    <t>许臻荣</t>
  </si>
  <si>
    <t>谭梓煊</t>
  </si>
  <si>
    <t>吴佳琦</t>
  </si>
  <si>
    <t>李佳晖</t>
  </si>
  <si>
    <t>金露</t>
  </si>
  <si>
    <t>赵俊博</t>
  </si>
  <si>
    <t>何楚琰</t>
  </si>
  <si>
    <t>陈挺扬</t>
  </si>
  <si>
    <t>吴冬恩</t>
  </si>
  <si>
    <t>叶炳龙</t>
  </si>
  <si>
    <t>项建航</t>
  </si>
  <si>
    <t>孙夏恩</t>
  </si>
  <si>
    <t>吴成朋</t>
  </si>
  <si>
    <t>陈俊凯</t>
  </si>
  <si>
    <t>何海煜</t>
  </si>
  <si>
    <t>邹卓</t>
  </si>
  <si>
    <t>韩宇轩</t>
  </si>
  <si>
    <t>卢鹏程</t>
  </si>
  <si>
    <t>冯颖雯</t>
  </si>
  <si>
    <t>吴澳林</t>
  </si>
  <si>
    <t>陈亦飞</t>
  </si>
  <si>
    <t>占羽淳</t>
  </si>
  <si>
    <t>朱政</t>
  </si>
  <si>
    <t>许扬</t>
  </si>
  <si>
    <t>张乘鸣</t>
  </si>
  <si>
    <t>尹逸晨</t>
  </si>
  <si>
    <t>刘梦豪</t>
  </si>
  <si>
    <t>张凌赫</t>
  </si>
  <si>
    <t>田平安</t>
  </si>
  <si>
    <t>谭博宇</t>
  </si>
  <si>
    <t>王楦烨</t>
  </si>
  <si>
    <r>
      <rPr>
        <sz val="10"/>
        <color indexed="8"/>
        <rFont val="仿宋_GB2312"/>
        <charset val="134"/>
      </rPr>
      <t>软件工程</t>
    </r>
    <r>
      <rPr>
        <sz val="10"/>
        <color indexed="8"/>
        <rFont val="Times New Roman"/>
        <charset val="134"/>
      </rPr>
      <t>2206</t>
    </r>
    <r>
      <rPr>
        <sz val="10"/>
        <color indexed="8"/>
        <rFont val="仿宋_GB2312"/>
        <charset val="134"/>
      </rPr>
      <t>班</t>
    </r>
  </si>
  <si>
    <r>
      <rPr>
        <sz val="10"/>
        <color indexed="8"/>
        <rFont val="Times New Roman"/>
        <charset val="134"/>
      </rPr>
      <t>1[1] 3</t>
    </r>
    <r>
      <rPr>
        <sz val="10"/>
        <color indexed="8"/>
        <rFont val="仿宋_GB2312"/>
        <charset val="134"/>
      </rPr>
      <t>分</t>
    </r>
  </si>
  <si>
    <r>
      <rPr>
        <sz val="10"/>
        <color indexed="8"/>
        <rFont val="仿宋_GB2312"/>
        <charset val="134"/>
      </rPr>
      <t>发明专利</t>
    </r>
    <r>
      <rPr>
        <sz val="10"/>
        <color indexed="8"/>
        <rFont val="Times New Roman"/>
        <charset val="134"/>
      </rPr>
      <t>1[1],1[2] 6</t>
    </r>
    <r>
      <rPr>
        <sz val="10"/>
        <color indexed="8"/>
        <rFont val="仿宋_GB2312"/>
        <charset val="134"/>
      </rPr>
      <t>分</t>
    </r>
  </si>
  <si>
    <t>林子斌</t>
  </si>
  <si>
    <r>
      <rPr>
        <sz val="10"/>
        <color indexed="8"/>
        <rFont val="Times New Roman"/>
        <charset val="134"/>
      </rPr>
      <t>1[3,</t>
    </r>
    <r>
      <rPr>
        <sz val="10"/>
        <color indexed="8"/>
        <rFont val="仿宋_GB2312"/>
        <charset val="134"/>
      </rPr>
      <t>导</t>
    </r>
    <r>
      <rPr>
        <sz val="10"/>
        <color indexed="8"/>
        <rFont val="Times New Roman"/>
        <charset val="134"/>
      </rPr>
      <t>2]</t>
    </r>
  </si>
  <si>
    <t>强蕾</t>
  </si>
  <si>
    <r>
      <rPr>
        <sz val="10"/>
        <color rgb="FF0C0C0C"/>
        <rFont val="仿宋_GB2312"/>
        <charset val="134"/>
      </rPr>
      <t>软件工程</t>
    </r>
    <r>
      <rPr>
        <sz val="10"/>
        <color rgb="FF0C0C0C"/>
        <rFont val="Times New Roman"/>
        <charset val="134"/>
      </rPr>
      <t>2206</t>
    </r>
    <r>
      <rPr>
        <sz val="10"/>
        <color rgb="FF0C0C0C"/>
        <rFont val="仿宋_GB2312"/>
        <charset val="134"/>
      </rPr>
      <t>班</t>
    </r>
  </si>
  <si>
    <t>沈志强</t>
  </si>
  <si>
    <t>于书懿</t>
  </si>
  <si>
    <t>周洁</t>
  </si>
  <si>
    <t>潘道栈</t>
  </si>
  <si>
    <t>王逸濠</t>
  </si>
  <si>
    <t>丁卓远</t>
  </si>
  <si>
    <t>杨楚瀛</t>
  </si>
  <si>
    <t>崔泽琛</t>
  </si>
  <si>
    <t>李逸</t>
  </si>
  <si>
    <t>刘世龙</t>
  </si>
  <si>
    <t>赵康嘉</t>
  </si>
  <si>
    <t>万成全</t>
  </si>
  <si>
    <r>
      <rPr>
        <sz val="10"/>
        <color indexed="8"/>
        <rFont val="Times New Roman"/>
        <charset val="134"/>
      </rPr>
      <t>1[2,</t>
    </r>
    <r>
      <rPr>
        <sz val="10"/>
        <color indexed="8"/>
        <rFont val="仿宋_GB2312"/>
        <charset val="134"/>
      </rPr>
      <t>导</t>
    </r>
    <r>
      <rPr>
        <sz val="10"/>
        <color indexed="8"/>
        <rFont val="Times New Roman"/>
        <charset val="134"/>
      </rPr>
      <t>1];</t>
    </r>
  </si>
  <si>
    <t>魏祥利</t>
  </si>
  <si>
    <t>柴欣怡</t>
  </si>
  <si>
    <t>甘蕊</t>
  </si>
  <si>
    <t>薛凤泽</t>
  </si>
  <si>
    <t>张卓凡</t>
  </si>
  <si>
    <r>
      <rPr>
        <sz val="10"/>
        <color indexed="8"/>
        <rFont val="仿宋_GB2312"/>
        <charset val="134"/>
      </rPr>
      <t>发明专利</t>
    </r>
    <r>
      <rPr>
        <sz val="10"/>
        <color indexed="8"/>
        <rFont val="Times New Roman"/>
        <charset val="134"/>
      </rPr>
      <t>1[3,</t>
    </r>
    <r>
      <rPr>
        <sz val="10"/>
        <color indexed="8"/>
        <rFont val="仿宋_GB2312"/>
        <charset val="134"/>
      </rPr>
      <t>导</t>
    </r>
    <r>
      <rPr>
        <sz val="10"/>
        <color indexed="8"/>
        <rFont val="Times New Roman"/>
        <charset val="134"/>
      </rPr>
      <t>2] 1.5</t>
    </r>
    <r>
      <rPr>
        <sz val="10"/>
        <color indexed="8"/>
        <rFont val="仿宋_GB2312"/>
        <charset val="134"/>
      </rPr>
      <t>分</t>
    </r>
  </si>
  <si>
    <t>武昊天</t>
  </si>
  <si>
    <t>邓冠清</t>
  </si>
  <si>
    <t>汪帮传</t>
  </si>
  <si>
    <t>谌惠</t>
  </si>
  <si>
    <t>朱华彬</t>
  </si>
  <si>
    <t>黄建龙</t>
  </si>
  <si>
    <t>肖元星</t>
  </si>
  <si>
    <t>王一平</t>
  </si>
  <si>
    <t>姚洙轶</t>
  </si>
  <si>
    <t>陈伟豪</t>
  </si>
  <si>
    <t>吴军毅</t>
  </si>
  <si>
    <t>陈楚凡</t>
  </si>
  <si>
    <t>毛雨璐</t>
  </si>
  <si>
    <t>鲁涛</t>
  </si>
  <si>
    <r>
      <rPr>
        <sz val="10"/>
        <color indexed="8"/>
        <rFont val="仿宋_GB2312"/>
        <charset val="134"/>
      </rPr>
      <t>叶</t>
    </r>
    <r>
      <rPr>
        <sz val="10"/>
        <color indexed="8"/>
        <rFont val="宋体"/>
        <charset val="134"/>
      </rPr>
      <t>旻</t>
    </r>
    <r>
      <rPr>
        <sz val="10"/>
        <color indexed="8"/>
        <rFont val="仿宋_GB2312"/>
        <charset val="134"/>
      </rPr>
      <t>辰</t>
    </r>
  </si>
  <si>
    <t>吕朝绪</t>
  </si>
  <si>
    <t>徐洁婷</t>
  </si>
  <si>
    <r>
      <rPr>
        <sz val="10"/>
        <color rgb="FF000000"/>
        <rFont val="仿宋_GB2312"/>
        <charset val="0"/>
      </rPr>
      <t>电子信息</t>
    </r>
    <r>
      <rPr>
        <sz val="10"/>
        <color rgb="FF000000"/>
        <rFont val="Times New Roman"/>
        <charset val="0"/>
      </rPr>
      <t>2207</t>
    </r>
    <r>
      <rPr>
        <sz val="10"/>
        <color rgb="FF000000"/>
        <rFont val="仿宋_GB2312"/>
        <charset val="0"/>
      </rPr>
      <t>班</t>
    </r>
  </si>
  <si>
    <r>
      <rPr>
        <sz val="10"/>
        <color rgb="FF000000"/>
        <rFont val="仿宋_GB2312"/>
        <charset val="0"/>
      </rPr>
      <t>三等奖</t>
    </r>
    <r>
      <rPr>
        <sz val="10"/>
        <color rgb="FF000000"/>
        <rFont val="Times New Roman"/>
        <charset val="0"/>
      </rPr>
      <t>1[3]</t>
    </r>
  </si>
  <si>
    <t>许浩然</t>
  </si>
  <si>
    <t>曾琳</t>
  </si>
  <si>
    <t>周杨煊</t>
  </si>
  <si>
    <r>
      <rPr>
        <sz val="10"/>
        <color rgb="FF000000"/>
        <rFont val="Times New Roman"/>
        <charset val="0"/>
      </rPr>
      <t>1[3,</t>
    </r>
    <r>
      <rPr>
        <sz val="10"/>
        <color rgb="FF000000"/>
        <rFont val="仿宋_GB2312"/>
        <charset val="0"/>
      </rPr>
      <t>导</t>
    </r>
    <r>
      <rPr>
        <sz val="10"/>
        <color rgb="FF000000"/>
        <rFont val="Times New Roman"/>
        <charset val="0"/>
      </rPr>
      <t>2]</t>
    </r>
  </si>
  <si>
    <t>王科军</t>
  </si>
  <si>
    <t>雷鑫</t>
  </si>
  <si>
    <t>曹越</t>
  </si>
  <si>
    <t>张子键</t>
  </si>
  <si>
    <t>梁冬晴</t>
  </si>
  <si>
    <t>李嘉明</t>
  </si>
  <si>
    <t>林文斌</t>
  </si>
  <si>
    <t>王铎</t>
  </si>
  <si>
    <t>谢立夫</t>
  </si>
  <si>
    <t>余嘉瑜</t>
  </si>
  <si>
    <t>周强</t>
  </si>
  <si>
    <t>陈浩华</t>
  </si>
  <si>
    <t>段佶</t>
  </si>
  <si>
    <t>李佳泽</t>
  </si>
  <si>
    <t>冯高翔</t>
  </si>
  <si>
    <t>李济帆</t>
  </si>
  <si>
    <t>刘亚平</t>
  </si>
  <si>
    <t>钟宏鸣</t>
  </si>
  <si>
    <t>颜吉强</t>
  </si>
  <si>
    <t>耿浩然</t>
  </si>
  <si>
    <t>刘佳航</t>
  </si>
  <si>
    <t>邢凯博</t>
  </si>
  <si>
    <t>刘海龙</t>
  </si>
  <si>
    <t>林瑞健</t>
  </si>
  <si>
    <t>钱佳乐</t>
  </si>
  <si>
    <t>韩徐涛</t>
  </si>
  <si>
    <t>冯博印</t>
  </si>
  <si>
    <t>李亮</t>
  </si>
  <si>
    <t>邱媛媛</t>
  </si>
  <si>
    <t>陈嘉博</t>
  </si>
  <si>
    <t>肖俊杰</t>
  </si>
  <si>
    <t>林哲</t>
  </si>
  <si>
    <t>朱奕戎</t>
  </si>
  <si>
    <t>高云铸</t>
  </si>
  <si>
    <t>李佳蓝</t>
  </si>
  <si>
    <t>江浩</t>
  </si>
  <si>
    <t>马贺达</t>
  </si>
  <si>
    <t>李世奇</t>
  </si>
  <si>
    <r>
      <rPr>
        <sz val="10"/>
        <rFont val="仿宋_GB2312"/>
        <charset val="134"/>
      </rPr>
      <t>电子信息</t>
    </r>
    <r>
      <rPr>
        <sz val="10"/>
        <rFont val="Times New Roman"/>
        <charset val="134"/>
      </rPr>
      <t>2208</t>
    </r>
    <r>
      <rPr>
        <sz val="10"/>
        <rFont val="仿宋_GB2312"/>
        <charset val="134"/>
      </rPr>
      <t>班</t>
    </r>
  </si>
  <si>
    <t>陈传乐</t>
  </si>
  <si>
    <t>文世伟</t>
  </si>
  <si>
    <t>王百城</t>
  </si>
  <si>
    <r>
      <rPr>
        <sz val="10"/>
        <rFont val="仿宋_GB2312"/>
        <charset val="134"/>
      </rPr>
      <t>周圣</t>
    </r>
    <r>
      <rPr>
        <sz val="10"/>
        <rFont val="宋体"/>
        <charset val="134"/>
      </rPr>
      <t>喆</t>
    </r>
  </si>
  <si>
    <t>陈逸天</t>
  </si>
  <si>
    <t>王晨</t>
  </si>
  <si>
    <t>陈博文</t>
  </si>
  <si>
    <t>伊心静</t>
  </si>
  <si>
    <t>陈时富</t>
  </si>
  <si>
    <t>许伟鑫</t>
  </si>
  <si>
    <t>刘畅</t>
  </si>
  <si>
    <t>梁海极</t>
  </si>
  <si>
    <r>
      <rPr>
        <sz val="10"/>
        <rFont val="Times New Roman"/>
        <charset val="134"/>
      </rPr>
      <t>10</t>
    </r>
    <r>
      <rPr>
        <sz val="10"/>
        <rFont val="仿宋_GB2312"/>
        <charset val="134"/>
      </rPr>
      <t>分</t>
    </r>
  </si>
  <si>
    <t>杨雨辰</t>
  </si>
  <si>
    <t>陈滢西</t>
  </si>
  <si>
    <t>杨雨润</t>
  </si>
  <si>
    <t>陈瑞豪</t>
  </si>
  <si>
    <t>谢旭林</t>
  </si>
  <si>
    <t>杨燕婷</t>
  </si>
  <si>
    <t>周杰</t>
  </si>
  <si>
    <t>化子烁</t>
  </si>
  <si>
    <t>韩蕾</t>
  </si>
  <si>
    <t>李蕊伶</t>
  </si>
  <si>
    <t>周于嵛</t>
  </si>
  <si>
    <t>项锋</t>
  </si>
  <si>
    <t>杨子逸</t>
  </si>
  <si>
    <t>李楚楠</t>
  </si>
  <si>
    <t>赵仡博</t>
  </si>
  <si>
    <t>龚之琳</t>
  </si>
  <si>
    <t>朱杭键</t>
  </si>
  <si>
    <t>潘昶达</t>
  </si>
  <si>
    <t>朱泽华</t>
  </si>
  <si>
    <t>王天祥</t>
  </si>
  <si>
    <t>戴宇晗</t>
  </si>
  <si>
    <t>王威</t>
  </si>
  <si>
    <t>入党积极分子</t>
  </si>
  <si>
    <t>成啸</t>
  </si>
  <si>
    <t>俞子轩</t>
  </si>
  <si>
    <t>刘华安</t>
  </si>
  <si>
    <t>盛洪涛</t>
  </si>
  <si>
    <t>许青春</t>
  </si>
  <si>
    <t>车瑞</t>
  </si>
  <si>
    <r>
      <rPr>
        <sz val="10"/>
        <rFont val="仿宋_GB2312"/>
        <charset val="134"/>
      </rPr>
      <t>电子信息</t>
    </r>
    <r>
      <rPr>
        <sz val="10"/>
        <rFont val="Times New Roman"/>
        <charset val="134"/>
      </rPr>
      <t>2209</t>
    </r>
    <r>
      <rPr>
        <sz val="10"/>
        <rFont val="仿宋_GB2312"/>
        <charset val="134"/>
      </rPr>
      <t>班</t>
    </r>
  </si>
  <si>
    <t>1[1];1[2]
+14</t>
  </si>
  <si>
    <r>
      <rPr>
        <sz val="10"/>
        <rFont val="仿宋_GB2312"/>
        <charset val="134"/>
      </rPr>
      <t>发明专利</t>
    </r>
    <r>
      <rPr>
        <sz val="10"/>
        <rFont val="Times New Roman"/>
        <charset val="134"/>
      </rPr>
      <t>1[5</t>
    </r>
    <r>
      <rPr>
        <sz val="10"/>
        <rFont val="仿宋_GB2312"/>
        <charset val="134"/>
      </rPr>
      <t>，导</t>
    </r>
    <r>
      <rPr>
        <sz val="10"/>
        <rFont val="Times New Roman"/>
        <charset val="134"/>
      </rPr>
      <t>1]
+0.9</t>
    </r>
  </si>
  <si>
    <t>洪廷锋</t>
  </si>
  <si>
    <t>1[1]
+3</t>
  </si>
  <si>
    <r>
      <rPr>
        <sz val="10"/>
        <rFont val="仿宋_GB2312"/>
        <charset val="134"/>
      </rPr>
      <t>发明专利</t>
    </r>
    <r>
      <rPr>
        <sz val="10"/>
        <rFont val="Times New Roman"/>
        <charset val="134"/>
      </rPr>
      <t>1[3,</t>
    </r>
    <r>
      <rPr>
        <sz val="10"/>
        <rFont val="仿宋_GB2312"/>
        <charset val="134"/>
      </rPr>
      <t>导</t>
    </r>
    <r>
      <rPr>
        <sz val="10"/>
        <rFont val="Times New Roman"/>
        <charset val="134"/>
      </rPr>
      <t>1]</t>
    </r>
    <r>
      <rPr>
        <sz val="10"/>
        <rFont val="仿宋_GB2312"/>
        <charset val="134"/>
      </rPr>
      <t>，发明专利</t>
    </r>
    <r>
      <rPr>
        <sz val="10"/>
        <rFont val="Times New Roman"/>
        <charset val="134"/>
      </rPr>
      <t>1[4</t>
    </r>
    <r>
      <rPr>
        <sz val="10"/>
        <rFont val="仿宋_GB2312"/>
        <charset val="134"/>
      </rPr>
      <t>，导</t>
    </r>
    <r>
      <rPr>
        <sz val="10"/>
        <rFont val="Times New Roman"/>
        <charset val="134"/>
      </rPr>
      <t>1]
+2.9</t>
    </r>
  </si>
  <si>
    <t>方植滨</t>
  </si>
  <si>
    <t>张艺朦</t>
  </si>
  <si>
    <t>徐国宁</t>
  </si>
  <si>
    <r>
      <rPr>
        <sz val="10"/>
        <rFont val="仿宋_GB2312"/>
        <charset val="134"/>
      </rPr>
      <t>软件工程</t>
    </r>
    <r>
      <rPr>
        <sz val="10"/>
        <rFont val="Times New Roman"/>
        <charset val="134"/>
      </rPr>
      <t>2209</t>
    </r>
    <r>
      <rPr>
        <sz val="10"/>
        <rFont val="仿宋_GB2312"/>
        <charset val="134"/>
      </rPr>
      <t>班</t>
    </r>
  </si>
  <si>
    <r>
      <rPr>
        <sz val="10"/>
        <rFont val="Times New Roman"/>
        <charset val="134"/>
      </rPr>
      <t>1[2,</t>
    </r>
    <r>
      <rPr>
        <sz val="10"/>
        <rFont val="仿宋_GB2312"/>
        <charset val="134"/>
      </rPr>
      <t>导</t>
    </r>
    <r>
      <rPr>
        <sz val="10"/>
        <rFont val="Times New Roman"/>
        <charset val="134"/>
      </rPr>
      <t>1] 3</t>
    </r>
    <r>
      <rPr>
        <sz val="10"/>
        <rFont val="仿宋_GB2312"/>
        <charset val="134"/>
      </rPr>
      <t>分</t>
    </r>
  </si>
  <si>
    <t>廖茜</t>
  </si>
  <si>
    <t>殷小龙</t>
  </si>
  <si>
    <t>董黄莹</t>
  </si>
  <si>
    <t>张忠广</t>
  </si>
  <si>
    <t>1[3] 
+1</t>
  </si>
  <si>
    <t>程海波</t>
  </si>
  <si>
    <t>张焕庭</t>
  </si>
  <si>
    <r>
      <rPr>
        <sz val="10"/>
        <rFont val="仿宋_GB2312"/>
        <charset val="134"/>
      </rPr>
      <t>发明专利</t>
    </r>
    <r>
      <rPr>
        <sz val="10"/>
        <rFont val="Times New Roman"/>
        <charset val="134"/>
      </rPr>
      <t>1[3]1.5</t>
    </r>
  </si>
  <si>
    <t>李龙</t>
  </si>
  <si>
    <t>22251037</t>
  </si>
  <si>
    <r>
      <rPr>
        <sz val="10"/>
        <rFont val="仿宋_GB2312"/>
        <charset val="134"/>
      </rPr>
      <t>发明专利</t>
    </r>
    <r>
      <rPr>
        <sz val="10"/>
        <rFont val="Times New Roman"/>
        <charset val="134"/>
      </rPr>
      <t>1[3,</t>
    </r>
    <r>
      <rPr>
        <sz val="10"/>
        <rFont val="仿宋_GB2312"/>
        <charset val="134"/>
      </rPr>
      <t>导</t>
    </r>
    <r>
      <rPr>
        <sz val="10"/>
        <rFont val="Times New Roman"/>
        <charset val="134"/>
      </rPr>
      <t>1]
+1.5</t>
    </r>
  </si>
  <si>
    <t>易超</t>
  </si>
  <si>
    <t>刘九龙</t>
  </si>
  <si>
    <r>
      <rPr>
        <sz val="10"/>
        <rFont val="仿宋_GB2312"/>
        <charset val="134"/>
      </rPr>
      <t>电子信息</t>
    </r>
    <r>
      <rPr>
        <sz val="10"/>
        <rFont val="Times New Roman"/>
        <charset val="134"/>
      </rPr>
      <t>2209</t>
    </r>
  </si>
  <si>
    <t>陈洁</t>
  </si>
  <si>
    <t>史剑峰</t>
  </si>
  <si>
    <t>耿堇淞</t>
  </si>
  <si>
    <r>
      <rPr>
        <sz val="10"/>
        <rFont val="Times New Roman"/>
        <charset val="134"/>
      </rPr>
      <t>1[2,</t>
    </r>
    <r>
      <rPr>
        <sz val="10"/>
        <rFont val="仿宋_GB2312"/>
        <charset val="134"/>
      </rPr>
      <t>导</t>
    </r>
    <r>
      <rPr>
        <sz val="10"/>
        <rFont val="Times New Roman"/>
        <charset val="134"/>
      </rPr>
      <t>1];
+10</t>
    </r>
  </si>
  <si>
    <t>刘涔宇</t>
  </si>
  <si>
    <r>
      <rPr>
        <sz val="10"/>
        <rFont val="仿宋_GB2312"/>
        <charset val="134"/>
      </rPr>
      <t>电子信息类软件工程</t>
    </r>
    <r>
      <rPr>
        <sz val="10"/>
        <rFont val="Times New Roman"/>
        <charset val="134"/>
      </rPr>
      <t>2209</t>
    </r>
    <r>
      <rPr>
        <sz val="10"/>
        <rFont val="仿宋_GB2312"/>
        <charset val="134"/>
      </rPr>
      <t>班</t>
    </r>
  </si>
  <si>
    <t>郭松源</t>
  </si>
  <si>
    <t>杨佳威</t>
  </si>
  <si>
    <t>1[2]
+4</t>
  </si>
  <si>
    <r>
      <rPr>
        <sz val="10"/>
        <rFont val="仿宋_GB2312"/>
        <charset val="134"/>
      </rPr>
      <t>发明专利</t>
    </r>
    <r>
      <rPr>
        <sz val="10"/>
        <rFont val="Times New Roman"/>
        <charset val="134"/>
      </rPr>
      <t>1[3</t>
    </r>
    <r>
      <rPr>
        <sz val="10"/>
        <rFont val="仿宋_GB2312"/>
        <charset val="134"/>
      </rPr>
      <t>，导</t>
    </r>
    <r>
      <rPr>
        <sz val="10"/>
        <rFont val="Times New Roman"/>
        <charset val="134"/>
      </rPr>
      <t>1] 1.5</t>
    </r>
    <r>
      <rPr>
        <sz val="10"/>
        <rFont val="仿宋_GB2312"/>
        <charset val="134"/>
      </rPr>
      <t>分</t>
    </r>
  </si>
  <si>
    <t>无</t>
  </si>
  <si>
    <t>竺致远</t>
  </si>
  <si>
    <t>王嘉恒</t>
  </si>
  <si>
    <t>吕昊</t>
  </si>
  <si>
    <t>胡俊楠</t>
  </si>
  <si>
    <t>刘吉鑫</t>
  </si>
  <si>
    <t>邓梁</t>
  </si>
  <si>
    <t>软件工程-22级恒生电子专班</t>
  </si>
  <si>
    <t>徐荥璟</t>
  </si>
  <si>
    <t>1[1](短文)</t>
  </si>
  <si>
    <t>三等奖[1]</t>
  </si>
  <si>
    <t>发明专利1[1]</t>
  </si>
  <si>
    <t>左海余</t>
  </si>
  <si>
    <t>黄昌盛</t>
  </si>
  <si>
    <t>李天硕</t>
  </si>
  <si>
    <t>张璞</t>
  </si>
  <si>
    <t>张宇</t>
  </si>
  <si>
    <t>张超</t>
  </si>
  <si>
    <t>董雪梅</t>
  </si>
  <si>
    <t>陈子豪</t>
  </si>
  <si>
    <t>22251080</t>
  </si>
  <si>
    <t>刘佳豪</t>
  </si>
  <si>
    <t>发明专利，排名第二</t>
  </si>
  <si>
    <t>汪星源</t>
  </si>
  <si>
    <t>袁麒景</t>
  </si>
  <si>
    <t>李景涛</t>
  </si>
  <si>
    <t>张桓</t>
  </si>
  <si>
    <t>陈膺浩</t>
  </si>
  <si>
    <t>梁书伟</t>
  </si>
  <si>
    <t>王童</t>
  </si>
  <si>
    <t>陈龙</t>
  </si>
  <si>
    <t>22恒生电子专班</t>
  </si>
  <si>
    <t>林夏青</t>
  </si>
  <si>
    <t>廖佐友</t>
  </si>
  <si>
    <t>体美劳素养前40%
且三方面均有表现</t>
  </si>
  <si>
    <t>综合素质评价结果（优秀40%）</t>
  </si>
  <si>
    <t>冯书阅</t>
  </si>
  <si>
    <r>
      <rPr>
        <sz val="10"/>
        <rFont val="仿宋_GB2312"/>
        <charset val="134"/>
      </rPr>
      <t>工业设计工程</t>
    </r>
    <r>
      <rPr>
        <sz val="10"/>
        <rFont val="Times New Roman"/>
        <charset val="134"/>
      </rPr>
      <t>2101</t>
    </r>
    <r>
      <rPr>
        <sz val="10"/>
        <rFont val="仿宋_GB2312"/>
        <charset val="134"/>
      </rPr>
      <t>班</t>
    </r>
  </si>
  <si>
    <r>
      <rPr>
        <sz val="10"/>
        <rFont val="仿宋_GB2312"/>
        <charset val="134"/>
      </rPr>
      <t>一等奖</t>
    </r>
    <r>
      <rPr>
        <sz val="10"/>
        <rFont val="Times New Roman"/>
        <charset val="134"/>
      </rPr>
      <t>A</t>
    </r>
    <r>
      <rPr>
        <sz val="10"/>
        <rFont val="仿宋_GB2312"/>
        <charset val="134"/>
      </rPr>
      <t>类</t>
    </r>
    <r>
      <rPr>
        <sz val="10"/>
        <rFont val="Times New Roman"/>
        <charset val="134"/>
      </rPr>
      <t>1[1]</t>
    </r>
    <r>
      <rPr>
        <sz val="10"/>
        <rFont val="仿宋_GB2312"/>
        <charset val="134"/>
      </rPr>
      <t>，二等奖</t>
    </r>
    <r>
      <rPr>
        <sz val="10"/>
        <rFont val="Times New Roman"/>
        <charset val="134"/>
      </rPr>
      <t>B</t>
    </r>
    <r>
      <rPr>
        <sz val="10"/>
        <rFont val="仿宋_GB2312"/>
        <charset val="134"/>
      </rPr>
      <t>类</t>
    </r>
    <r>
      <rPr>
        <sz val="10"/>
        <rFont val="Times New Roman"/>
        <charset val="134"/>
      </rPr>
      <t>1[1]</t>
    </r>
  </si>
  <si>
    <t>马嘉依</t>
  </si>
  <si>
    <r>
      <rPr>
        <sz val="10"/>
        <rFont val="仿宋_GB2312"/>
        <charset val="134"/>
      </rPr>
      <t>一等奖</t>
    </r>
    <r>
      <rPr>
        <sz val="10"/>
        <rFont val="Times New Roman"/>
        <charset val="134"/>
      </rPr>
      <t>A</t>
    </r>
    <r>
      <rPr>
        <sz val="10"/>
        <rFont val="仿宋_GB2312"/>
        <charset val="134"/>
      </rPr>
      <t>类</t>
    </r>
    <r>
      <rPr>
        <sz val="10"/>
        <rFont val="Times New Roman"/>
        <charset val="134"/>
      </rPr>
      <t>1[3]</t>
    </r>
  </si>
  <si>
    <t>张晓菡</t>
  </si>
  <si>
    <r>
      <rPr>
        <sz val="10"/>
        <rFont val="Times New Roman"/>
        <charset val="134"/>
      </rPr>
      <t>1[2,</t>
    </r>
    <r>
      <rPr>
        <sz val="10"/>
        <rFont val="仿宋_GB2312"/>
        <charset val="134"/>
      </rPr>
      <t>导</t>
    </r>
    <r>
      <rPr>
        <sz val="10"/>
        <rFont val="Times New Roman"/>
        <charset val="134"/>
      </rPr>
      <t>1]</t>
    </r>
  </si>
  <si>
    <r>
      <rPr>
        <sz val="10"/>
        <rFont val="仿宋_GB2312"/>
        <charset val="134"/>
      </rPr>
      <t>发明专利</t>
    </r>
    <r>
      <rPr>
        <sz val="10"/>
        <rFont val="Times New Roman"/>
        <charset val="134"/>
      </rPr>
      <t>2[2,</t>
    </r>
    <r>
      <rPr>
        <sz val="10"/>
        <rFont val="仿宋_GB2312"/>
        <charset val="134"/>
      </rPr>
      <t>导</t>
    </r>
    <r>
      <rPr>
        <sz val="10"/>
        <rFont val="Times New Roman"/>
        <charset val="134"/>
      </rPr>
      <t xml:space="preserve">1], </t>
    </r>
    <r>
      <rPr>
        <sz val="10"/>
        <rFont val="仿宋_GB2312"/>
        <charset val="134"/>
      </rPr>
      <t>发明专利</t>
    </r>
    <r>
      <rPr>
        <sz val="10"/>
        <rFont val="Times New Roman"/>
        <charset val="134"/>
      </rPr>
      <t>2[3,</t>
    </r>
    <r>
      <rPr>
        <sz val="10"/>
        <rFont val="仿宋_GB2312"/>
        <charset val="134"/>
      </rPr>
      <t>导</t>
    </r>
    <r>
      <rPr>
        <sz val="10"/>
        <rFont val="Times New Roman"/>
        <charset val="134"/>
      </rPr>
      <t xml:space="preserve">1], </t>
    </r>
    <r>
      <rPr>
        <sz val="10"/>
        <rFont val="仿宋_GB2312"/>
        <charset val="134"/>
      </rPr>
      <t>发明专利</t>
    </r>
    <r>
      <rPr>
        <sz val="10"/>
        <rFont val="Times New Roman"/>
        <charset val="134"/>
      </rPr>
      <t>1[4,</t>
    </r>
    <r>
      <rPr>
        <sz val="10"/>
        <rFont val="仿宋_GB2312"/>
        <charset val="134"/>
      </rPr>
      <t>导</t>
    </r>
    <r>
      <rPr>
        <sz val="10"/>
        <rFont val="Times New Roman"/>
        <charset val="134"/>
      </rPr>
      <t>1]</t>
    </r>
  </si>
  <si>
    <t>李晓林</t>
  </si>
  <si>
    <r>
      <rPr>
        <sz val="10"/>
        <rFont val="Times New Roman"/>
        <charset val="134"/>
      </rPr>
      <t>1[3,</t>
    </r>
    <r>
      <rPr>
        <sz val="10"/>
        <rFont val="仿宋_GB2312"/>
        <charset val="134"/>
      </rPr>
      <t>导</t>
    </r>
    <r>
      <rPr>
        <sz val="10"/>
        <rFont val="Times New Roman"/>
        <charset val="134"/>
      </rPr>
      <t>1]</t>
    </r>
  </si>
  <si>
    <r>
      <rPr>
        <sz val="10"/>
        <rFont val="仿宋_GB2312"/>
        <charset val="134"/>
      </rPr>
      <t>发明专利</t>
    </r>
    <r>
      <rPr>
        <sz val="10"/>
        <rFont val="Times New Roman"/>
        <charset val="134"/>
      </rPr>
      <t>2[2,</t>
    </r>
    <r>
      <rPr>
        <sz val="10"/>
        <rFont val="仿宋_GB2312"/>
        <charset val="134"/>
      </rPr>
      <t>导</t>
    </r>
    <r>
      <rPr>
        <sz val="10"/>
        <rFont val="Times New Roman"/>
        <charset val="134"/>
      </rPr>
      <t xml:space="preserve">1], </t>
    </r>
    <r>
      <rPr>
        <sz val="10"/>
        <rFont val="仿宋_GB2312"/>
        <charset val="134"/>
      </rPr>
      <t>发明专利</t>
    </r>
    <r>
      <rPr>
        <sz val="10"/>
        <rFont val="Times New Roman"/>
        <charset val="134"/>
      </rPr>
      <t>2[4,</t>
    </r>
    <r>
      <rPr>
        <sz val="10"/>
        <rFont val="仿宋_GB2312"/>
        <charset val="134"/>
      </rPr>
      <t>导</t>
    </r>
    <r>
      <rPr>
        <sz val="10"/>
        <rFont val="Times New Roman"/>
        <charset val="134"/>
      </rPr>
      <t xml:space="preserve">1], </t>
    </r>
    <r>
      <rPr>
        <sz val="10"/>
        <rFont val="仿宋_GB2312"/>
        <charset val="134"/>
      </rPr>
      <t>发明专利</t>
    </r>
    <r>
      <rPr>
        <sz val="10"/>
        <rFont val="Times New Roman"/>
        <charset val="134"/>
      </rPr>
      <t>1[3,</t>
    </r>
    <r>
      <rPr>
        <sz val="10"/>
        <rFont val="仿宋_GB2312"/>
        <charset val="134"/>
      </rPr>
      <t>导</t>
    </r>
    <r>
      <rPr>
        <sz val="10"/>
        <rFont val="Times New Roman"/>
        <charset val="134"/>
      </rPr>
      <t>1]</t>
    </r>
  </si>
  <si>
    <t>担任班长</t>
  </si>
  <si>
    <t>林伟嘉</t>
  </si>
  <si>
    <t>1[2]; 1[3]</t>
  </si>
  <si>
    <r>
      <rPr>
        <sz val="10"/>
        <rFont val="仿宋_GB2312"/>
        <charset val="134"/>
      </rPr>
      <t>一等奖</t>
    </r>
    <r>
      <rPr>
        <sz val="10"/>
        <rFont val="Times New Roman"/>
        <charset val="134"/>
      </rPr>
      <t>A</t>
    </r>
    <r>
      <rPr>
        <sz val="10"/>
        <rFont val="仿宋_GB2312"/>
        <charset val="134"/>
      </rPr>
      <t>类</t>
    </r>
    <r>
      <rPr>
        <sz val="10"/>
        <rFont val="Times New Roman"/>
        <charset val="134"/>
      </rPr>
      <t>1[2];</t>
    </r>
    <r>
      <rPr>
        <sz val="10"/>
        <rFont val="仿宋_GB2312"/>
        <charset val="134"/>
      </rPr>
      <t>二等奖</t>
    </r>
    <r>
      <rPr>
        <sz val="10"/>
        <rFont val="Times New Roman"/>
        <charset val="134"/>
      </rPr>
      <t>B</t>
    </r>
    <r>
      <rPr>
        <sz val="10"/>
        <rFont val="仿宋_GB2312"/>
        <charset val="134"/>
      </rPr>
      <t>类</t>
    </r>
    <r>
      <rPr>
        <sz val="10"/>
        <rFont val="Times New Roman"/>
        <charset val="134"/>
      </rPr>
      <t>1[3]</t>
    </r>
  </si>
  <si>
    <t>姚嘉玉</t>
  </si>
  <si>
    <r>
      <rPr>
        <sz val="10"/>
        <rFont val="仿宋_GB2312"/>
        <charset val="134"/>
      </rPr>
      <t>一等奖</t>
    </r>
    <r>
      <rPr>
        <sz val="10"/>
        <rFont val="Times New Roman"/>
        <charset val="134"/>
      </rPr>
      <t>A</t>
    </r>
    <r>
      <rPr>
        <sz val="10"/>
        <rFont val="仿宋_GB2312"/>
        <charset val="134"/>
      </rPr>
      <t>类</t>
    </r>
    <r>
      <rPr>
        <sz val="10"/>
        <rFont val="Times New Roman"/>
        <charset val="134"/>
      </rPr>
      <t>1[4]</t>
    </r>
  </si>
  <si>
    <t>朱佳莹</t>
  </si>
  <si>
    <r>
      <rPr>
        <sz val="10"/>
        <rFont val="仿宋_GB2312"/>
        <charset val="134"/>
      </rPr>
      <t>发明专利</t>
    </r>
    <r>
      <rPr>
        <sz val="10"/>
        <rFont val="Times New Roman"/>
        <charset val="134"/>
      </rPr>
      <t>1[1]</t>
    </r>
  </si>
  <si>
    <r>
      <rPr>
        <sz val="10"/>
        <color theme="1"/>
        <rFont val="Times New Roman"/>
        <charset val="134"/>
      </rPr>
      <t>1.</t>
    </r>
    <r>
      <rPr>
        <sz val="10"/>
        <color theme="1"/>
        <rFont val="仿宋_GB2312"/>
        <charset val="134"/>
      </rPr>
      <t>担任团支部书记</t>
    </r>
    <r>
      <rPr>
        <sz val="10"/>
        <color theme="1"/>
        <rFont val="Times New Roman"/>
        <charset val="134"/>
      </rPr>
      <t xml:space="preserve">
2.</t>
    </r>
    <r>
      <rPr>
        <sz val="10"/>
        <color theme="1"/>
        <rFont val="仿宋_GB2312"/>
        <charset val="134"/>
      </rPr>
      <t>担任党支部副书记</t>
    </r>
    <r>
      <rPr>
        <sz val="10"/>
        <color theme="1"/>
        <rFont val="Times New Roman"/>
        <charset val="134"/>
      </rPr>
      <t xml:space="preserve">
3.</t>
    </r>
    <r>
      <rPr>
        <sz val="10"/>
        <color theme="1"/>
        <rFont val="仿宋_GB2312"/>
        <charset val="134"/>
      </rPr>
      <t>参加浙江大学支部书记技能大赛</t>
    </r>
  </si>
  <si>
    <t>刘一涵</t>
  </si>
  <si>
    <r>
      <rPr>
        <sz val="10"/>
        <rFont val="仿宋_GB2312"/>
        <charset val="134"/>
      </rPr>
      <t>参展</t>
    </r>
    <r>
      <rPr>
        <sz val="10"/>
        <rFont val="Times New Roman"/>
        <charset val="134"/>
      </rPr>
      <t>1[1]</t>
    </r>
    <r>
      <rPr>
        <sz val="10"/>
        <rFont val="仿宋_GB2312"/>
        <charset val="134"/>
      </rPr>
      <t>，二等奖</t>
    </r>
    <r>
      <rPr>
        <sz val="10"/>
        <rFont val="Times New Roman"/>
        <charset val="134"/>
      </rPr>
      <t>B</t>
    </r>
    <r>
      <rPr>
        <sz val="10"/>
        <rFont val="仿宋_GB2312"/>
        <charset val="134"/>
      </rPr>
      <t>类</t>
    </r>
    <r>
      <rPr>
        <sz val="10"/>
        <rFont val="Times New Roman"/>
        <charset val="134"/>
      </rPr>
      <t>1[5]</t>
    </r>
  </si>
  <si>
    <r>
      <rPr>
        <sz val="10"/>
        <rFont val="Times New Roman"/>
        <charset val="134"/>
      </rPr>
      <t>“</t>
    </r>
    <r>
      <rPr>
        <sz val="10"/>
        <rFont val="仿宋_GB2312"/>
        <charset val="134"/>
      </rPr>
      <t>三好杯</t>
    </r>
    <r>
      <rPr>
        <sz val="10"/>
        <rFont val="Times New Roman"/>
        <charset val="134"/>
      </rPr>
      <t>”</t>
    </r>
    <r>
      <rPr>
        <sz val="10"/>
        <rFont val="仿宋_GB2312"/>
        <charset val="134"/>
      </rPr>
      <t>乒乓球比赛全校第三</t>
    </r>
  </si>
  <si>
    <t>担任副班长</t>
  </si>
  <si>
    <t>余艾琳</t>
  </si>
  <si>
    <t>著作1[导1]</t>
  </si>
  <si>
    <r>
      <rPr>
        <sz val="10"/>
        <rFont val="仿宋_GB2312"/>
        <charset val="134"/>
      </rPr>
      <t>三等奖</t>
    </r>
    <r>
      <rPr>
        <sz val="10"/>
        <rFont val="Times New Roman"/>
        <charset val="134"/>
      </rPr>
      <t>B</t>
    </r>
    <r>
      <rPr>
        <sz val="10"/>
        <rFont val="仿宋_GB2312"/>
        <charset val="134"/>
      </rPr>
      <t>类</t>
    </r>
    <r>
      <rPr>
        <sz val="10"/>
        <rFont val="Times New Roman"/>
        <charset val="134"/>
      </rPr>
      <t>1[2]</t>
    </r>
    <r>
      <rPr>
        <sz val="10"/>
        <rFont val="仿宋_GB2312"/>
        <charset val="134"/>
      </rPr>
      <t>，二等奖</t>
    </r>
    <r>
      <rPr>
        <sz val="10"/>
        <rFont val="Times New Roman"/>
        <charset val="134"/>
      </rPr>
      <t>B</t>
    </r>
    <r>
      <rPr>
        <sz val="10"/>
        <rFont val="仿宋_GB2312"/>
        <charset val="134"/>
      </rPr>
      <t>类</t>
    </r>
    <r>
      <rPr>
        <sz val="10"/>
        <rFont val="Times New Roman"/>
        <charset val="134"/>
      </rPr>
      <t>1[1]</t>
    </r>
    <r>
      <rPr>
        <sz val="10"/>
        <rFont val="仿宋_GB2312"/>
        <charset val="134"/>
      </rPr>
      <t>，参展</t>
    </r>
    <r>
      <rPr>
        <sz val="10"/>
        <rFont val="Times New Roman"/>
        <charset val="134"/>
      </rPr>
      <t>1[2]</t>
    </r>
  </si>
  <si>
    <t>赵子涵</t>
  </si>
  <si>
    <r>
      <rPr>
        <sz val="10"/>
        <rFont val="Times New Roman"/>
        <charset val="134"/>
      </rPr>
      <t>1[4,</t>
    </r>
    <r>
      <rPr>
        <sz val="10"/>
        <rFont val="仿宋_GB2312"/>
        <charset val="134"/>
      </rPr>
      <t>导</t>
    </r>
    <r>
      <rPr>
        <sz val="10"/>
        <rFont val="Times New Roman"/>
        <charset val="134"/>
      </rPr>
      <t>1]</t>
    </r>
  </si>
  <si>
    <r>
      <rPr>
        <sz val="10"/>
        <rFont val="仿宋_GB2312"/>
        <charset val="134"/>
      </rPr>
      <t>发明专利</t>
    </r>
    <r>
      <rPr>
        <sz val="10"/>
        <rFont val="Times New Roman"/>
        <charset val="134"/>
      </rPr>
      <t>1[2,</t>
    </r>
    <r>
      <rPr>
        <sz val="10"/>
        <rFont val="仿宋_GB2312"/>
        <charset val="134"/>
      </rPr>
      <t>导</t>
    </r>
    <r>
      <rPr>
        <sz val="10"/>
        <rFont val="Times New Roman"/>
        <charset val="134"/>
      </rPr>
      <t xml:space="preserve">1], </t>
    </r>
    <r>
      <rPr>
        <sz val="10"/>
        <rFont val="仿宋_GB2312"/>
        <charset val="134"/>
      </rPr>
      <t>发明专利</t>
    </r>
    <r>
      <rPr>
        <sz val="10"/>
        <rFont val="Times New Roman"/>
        <charset val="134"/>
      </rPr>
      <t>2[5,</t>
    </r>
    <r>
      <rPr>
        <sz val="10"/>
        <rFont val="仿宋_GB2312"/>
        <charset val="134"/>
      </rPr>
      <t>导</t>
    </r>
    <r>
      <rPr>
        <sz val="10"/>
        <rFont val="Times New Roman"/>
        <charset val="134"/>
      </rPr>
      <t xml:space="preserve">1], </t>
    </r>
    <r>
      <rPr>
        <sz val="10"/>
        <rFont val="仿宋_GB2312"/>
        <charset val="134"/>
      </rPr>
      <t>发明专利</t>
    </r>
    <r>
      <rPr>
        <sz val="10"/>
        <rFont val="Times New Roman"/>
        <charset val="134"/>
      </rPr>
      <t>1[6,</t>
    </r>
    <r>
      <rPr>
        <sz val="10"/>
        <rFont val="仿宋_GB2312"/>
        <charset val="134"/>
      </rPr>
      <t>导</t>
    </r>
    <r>
      <rPr>
        <sz val="10"/>
        <rFont val="Times New Roman"/>
        <charset val="134"/>
      </rPr>
      <t>1]</t>
    </r>
  </si>
  <si>
    <t>杨晟</t>
  </si>
  <si>
    <r>
      <rPr>
        <sz val="10"/>
        <rFont val="仿宋_GB2312"/>
        <charset val="134"/>
      </rPr>
      <t>二等奖</t>
    </r>
    <r>
      <rPr>
        <sz val="10"/>
        <rFont val="Times New Roman"/>
        <charset val="134"/>
      </rPr>
      <t>B</t>
    </r>
    <r>
      <rPr>
        <sz val="10"/>
        <rFont val="仿宋_GB2312"/>
        <charset val="134"/>
      </rPr>
      <t>类</t>
    </r>
    <r>
      <rPr>
        <sz val="10"/>
        <rFont val="Times New Roman"/>
        <charset val="134"/>
      </rPr>
      <t>1[2]</t>
    </r>
    <r>
      <rPr>
        <sz val="10"/>
        <rFont val="仿宋_GB2312"/>
        <charset val="134"/>
      </rPr>
      <t>，三等奖</t>
    </r>
    <r>
      <rPr>
        <sz val="10"/>
        <rFont val="Times New Roman"/>
        <charset val="134"/>
      </rPr>
      <t>B</t>
    </r>
    <r>
      <rPr>
        <sz val="10"/>
        <rFont val="仿宋_GB2312"/>
        <charset val="134"/>
      </rPr>
      <t>类</t>
    </r>
    <r>
      <rPr>
        <sz val="10"/>
        <rFont val="Times New Roman"/>
        <charset val="134"/>
      </rPr>
      <t>1[1]</t>
    </r>
    <r>
      <rPr>
        <sz val="10"/>
        <rFont val="仿宋_GB2312"/>
        <charset val="134"/>
      </rPr>
      <t>，三等奖</t>
    </r>
    <r>
      <rPr>
        <sz val="10"/>
        <rFont val="Times New Roman"/>
        <charset val="134"/>
      </rPr>
      <t>B</t>
    </r>
    <r>
      <rPr>
        <sz val="10"/>
        <rFont val="仿宋_GB2312"/>
        <charset val="134"/>
      </rPr>
      <t>类</t>
    </r>
    <r>
      <rPr>
        <sz val="10"/>
        <rFont val="Times New Roman"/>
        <charset val="134"/>
      </rPr>
      <t>1[3]</t>
    </r>
    <r>
      <rPr>
        <sz val="10"/>
        <rFont val="仿宋_GB2312"/>
        <charset val="134"/>
      </rPr>
      <t>，参展</t>
    </r>
    <r>
      <rPr>
        <sz val="10"/>
        <rFont val="Times New Roman"/>
        <charset val="134"/>
      </rPr>
      <t>1[1]</t>
    </r>
  </si>
  <si>
    <t>雷睿</t>
  </si>
  <si>
    <r>
      <rPr>
        <sz val="10"/>
        <rFont val="仿宋_GB2312"/>
        <charset val="134"/>
      </rPr>
      <t>三等奖</t>
    </r>
    <r>
      <rPr>
        <sz val="10"/>
        <rFont val="Times New Roman"/>
        <charset val="134"/>
      </rPr>
      <t>B</t>
    </r>
    <r>
      <rPr>
        <sz val="10"/>
        <rFont val="仿宋_GB2312"/>
        <charset val="134"/>
      </rPr>
      <t>类</t>
    </r>
    <r>
      <rPr>
        <sz val="10"/>
        <rFont val="Times New Roman"/>
        <charset val="134"/>
      </rPr>
      <t>1[3]</t>
    </r>
    <r>
      <rPr>
        <sz val="10"/>
        <rFont val="仿宋_GB2312"/>
        <charset val="134"/>
      </rPr>
      <t>，二等奖</t>
    </r>
    <r>
      <rPr>
        <sz val="10"/>
        <rFont val="Times New Roman"/>
        <charset val="134"/>
      </rPr>
      <t>B</t>
    </r>
    <r>
      <rPr>
        <sz val="10"/>
        <rFont val="仿宋_GB2312"/>
        <charset val="134"/>
      </rPr>
      <t>类</t>
    </r>
    <r>
      <rPr>
        <sz val="10"/>
        <rFont val="Times New Roman"/>
        <charset val="134"/>
      </rPr>
      <t>1[[2,</t>
    </r>
    <r>
      <rPr>
        <sz val="10"/>
        <rFont val="仿宋_GB2312"/>
        <charset val="134"/>
      </rPr>
      <t>导</t>
    </r>
    <r>
      <rPr>
        <sz val="10"/>
        <rFont val="Times New Roman"/>
        <charset val="134"/>
      </rPr>
      <t>1]</t>
    </r>
    <r>
      <rPr>
        <sz val="10"/>
        <rFont val="仿宋_GB2312"/>
        <charset val="134"/>
      </rPr>
      <t>，</t>
    </r>
  </si>
  <si>
    <t>担任宣传委员</t>
  </si>
  <si>
    <r>
      <rPr>
        <sz val="10"/>
        <rFont val="仿宋_GB2312"/>
        <charset val="134"/>
      </rPr>
      <t>王枫</t>
    </r>
    <r>
      <rPr>
        <sz val="10"/>
        <rFont val="宋体"/>
        <charset val="134"/>
      </rPr>
      <t>淯</t>
    </r>
  </si>
  <si>
    <r>
      <rPr>
        <sz val="10"/>
        <rFont val="仿宋_GB2312"/>
        <charset val="134"/>
      </rPr>
      <t>参展</t>
    </r>
    <r>
      <rPr>
        <sz val="10"/>
        <rFont val="Times New Roman"/>
        <charset val="134"/>
      </rPr>
      <t>1[3]</t>
    </r>
    <r>
      <rPr>
        <sz val="10"/>
        <rFont val="仿宋_GB2312"/>
        <charset val="134"/>
      </rPr>
      <t>，二等奖</t>
    </r>
    <r>
      <rPr>
        <sz val="10"/>
        <rFont val="Times New Roman"/>
        <charset val="134"/>
      </rPr>
      <t>B</t>
    </r>
    <r>
      <rPr>
        <sz val="10"/>
        <rFont val="仿宋_GB2312"/>
        <charset val="134"/>
      </rPr>
      <t>类</t>
    </r>
    <r>
      <rPr>
        <sz val="10"/>
        <rFont val="Times New Roman"/>
        <charset val="134"/>
      </rPr>
      <t>1[3]</t>
    </r>
    <r>
      <rPr>
        <sz val="10"/>
        <rFont val="仿宋_GB2312"/>
        <charset val="134"/>
      </rPr>
      <t>，三等奖</t>
    </r>
    <r>
      <rPr>
        <sz val="10"/>
        <rFont val="Times New Roman"/>
        <charset val="134"/>
      </rPr>
      <t>B</t>
    </r>
    <r>
      <rPr>
        <sz val="10"/>
        <rFont val="仿宋_GB2312"/>
        <charset val="134"/>
      </rPr>
      <t>类</t>
    </r>
    <r>
      <rPr>
        <sz val="10"/>
        <rFont val="Times New Roman"/>
        <charset val="134"/>
      </rPr>
      <t>1[3]</t>
    </r>
  </si>
  <si>
    <t>李航</t>
  </si>
  <si>
    <r>
      <rPr>
        <sz val="10"/>
        <rFont val="仿宋_GB2312"/>
        <charset val="134"/>
      </rPr>
      <t>二等奖</t>
    </r>
    <r>
      <rPr>
        <sz val="10"/>
        <rFont val="Times New Roman"/>
        <charset val="134"/>
      </rPr>
      <t>B</t>
    </r>
    <r>
      <rPr>
        <sz val="10"/>
        <rFont val="仿宋_GB2312"/>
        <charset val="134"/>
      </rPr>
      <t>类</t>
    </r>
    <r>
      <rPr>
        <sz val="10"/>
        <rFont val="Times New Roman"/>
        <charset val="134"/>
      </rPr>
      <t>1[1]</t>
    </r>
    <r>
      <rPr>
        <sz val="10"/>
        <rFont val="仿宋_GB2312"/>
        <charset val="134"/>
      </rPr>
      <t>，二等奖</t>
    </r>
    <r>
      <rPr>
        <sz val="10"/>
        <rFont val="Times New Roman"/>
        <charset val="134"/>
      </rPr>
      <t>B</t>
    </r>
    <r>
      <rPr>
        <sz val="10"/>
        <rFont val="仿宋_GB2312"/>
        <charset val="134"/>
      </rPr>
      <t>类</t>
    </r>
    <r>
      <rPr>
        <sz val="10"/>
        <rFont val="Times New Roman"/>
        <charset val="134"/>
      </rPr>
      <t>1[4]</t>
    </r>
    <r>
      <rPr>
        <sz val="10"/>
        <rFont val="仿宋_GB2312"/>
        <charset val="134"/>
      </rPr>
      <t>，三等奖</t>
    </r>
    <r>
      <rPr>
        <sz val="10"/>
        <rFont val="Times New Roman"/>
        <charset val="134"/>
      </rPr>
      <t>B</t>
    </r>
    <r>
      <rPr>
        <sz val="10"/>
        <rFont val="仿宋_GB2312"/>
        <charset val="134"/>
      </rPr>
      <t>类</t>
    </r>
    <r>
      <rPr>
        <sz val="10"/>
        <rFont val="Times New Roman"/>
        <charset val="134"/>
      </rPr>
      <t>1[3]</t>
    </r>
  </si>
  <si>
    <t>雷煜</t>
  </si>
  <si>
    <t>张静</t>
  </si>
  <si>
    <r>
      <rPr>
        <sz val="10"/>
        <rFont val="仿宋_GB2312"/>
        <charset val="134"/>
      </rPr>
      <t>三等奖</t>
    </r>
    <r>
      <rPr>
        <sz val="10"/>
        <rFont val="Times New Roman"/>
        <charset val="134"/>
      </rPr>
      <t>B</t>
    </r>
    <r>
      <rPr>
        <sz val="10"/>
        <rFont val="仿宋_GB2312"/>
        <charset val="134"/>
      </rPr>
      <t>类</t>
    </r>
    <r>
      <rPr>
        <sz val="10"/>
        <rFont val="Times New Roman"/>
        <charset val="134"/>
      </rPr>
      <t>1[1]</t>
    </r>
    <r>
      <rPr>
        <sz val="10"/>
        <rFont val="仿宋_GB2312"/>
        <charset val="134"/>
      </rPr>
      <t>；三等奖</t>
    </r>
    <r>
      <rPr>
        <sz val="10"/>
        <rFont val="Times New Roman"/>
        <charset val="134"/>
      </rPr>
      <t>B</t>
    </r>
    <r>
      <rPr>
        <sz val="10"/>
        <rFont val="仿宋_GB2312"/>
        <charset val="134"/>
      </rPr>
      <t>类</t>
    </r>
    <r>
      <rPr>
        <sz val="10"/>
        <rFont val="Times New Roman"/>
        <charset val="134"/>
      </rPr>
      <t>1[4]</t>
    </r>
  </si>
  <si>
    <t>王梓睿</t>
  </si>
  <si>
    <r>
      <rPr>
        <sz val="10"/>
        <rFont val="仿宋_GB2312"/>
        <charset val="134"/>
      </rPr>
      <t>二等奖</t>
    </r>
    <r>
      <rPr>
        <sz val="10"/>
        <rFont val="Times New Roman"/>
        <charset val="134"/>
      </rPr>
      <t>B</t>
    </r>
    <r>
      <rPr>
        <sz val="10"/>
        <rFont val="仿宋_GB2312"/>
        <charset val="134"/>
      </rPr>
      <t>类</t>
    </r>
    <r>
      <rPr>
        <sz val="10"/>
        <rFont val="Times New Roman"/>
        <charset val="134"/>
      </rPr>
      <t>1[2]</t>
    </r>
    <r>
      <rPr>
        <sz val="10"/>
        <rFont val="仿宋_GB2312"/>
        <charset val="134"/>
      </rPr>
      <t>，三等奖</t>
    </r>
    <r>
      <rPr>
        <sz val="10"/>
        <rFont val="Times New Roman"/>
        <charset val="134"/>
      </rPr>
      <t>B</t>
    </r>
    <r>
      <rPr>
        <sz val="10"/>
        <rFont val="仿宋_GB2312"/>
        <charset val="134"/>
      </rPr>
      <t>类</t>
    </r>
    <r>
      <rPr>
        <sz val="10"/>
        <rFont val="Times New Roman"/>
        <charset val="134"/>
      </rPr>
      <t>1[2]</t>
    </r>
  </si>
  <si>
    <t>张威虎</t>
  </si>
  <si>
    <r>
      <rPr>
        <sz val="10"/>
        <rFont val="仿宋_GB2312"/>
        <charset val="134"/>
      </rPr>
      <t>三等奖</t>
    </r>
    <r>
      <rPr>
        <sz val="10"/>
        <rFont val="Times New Roman"/>
        <charset val="134"/>
      </rPr>
      <t>B</t>
    </r>
    <r>
      <rPr>
        <sz val="10"/>
        <rFont val="仿宋_GB2312"/>
        <charset val="134"/>
      </rPr>
      <t>类</t>
    </r>
    <r>
      <rPr>
        <sz val="10"/>
        <rFont val="Times New Roman"/>
        <charset val="134"/>
      </rPr>
      <t>1[1]</t>
    </r>
  </si>
  <si>
    <t>陈逸</t>
  </si>
  <si>
    <r>
      <rPr>
        <sz val="10"/>
        <rFont val="仿宋_GB2312"/>
        <charset val="134"/>
      </rPr>
      <t>二等奖</t>
    </r>
    <r>
      <rPr>
        <sz val="10"/>
        <rFont val="Times New Roman"/>
        <charset val="134"/>
      </rPr>
      <t>B</t>
    </r>
    <r>
      <rPr>
        <sz val="10"/>
        <rFont val="仿宋_GB2312"/>
        <charset val="134"/>
      </rPr>
      <t>类</t>
    </r>
    <r>
      <rPr>
        <sz val="10"/>
        <rFont val="Times New Roman"/>
        <charset val="134"/>
      </rPr>
      <t>1[[3,</t>
    </r>
    <r>
      <rPr>
        <sz val="10"/>
        <rFont val="仿宋_GB2312"/>
        <charset val="134"/>
      </rPr>
      <t>导</t>
    </r>
    <r>
      <rPr>
        <sz val="10"/>
        <rFont val="Times New Roman"/>
        <charset val="134"/>
      </rPr>
      <t>1]</t>
    </r>
  </si>
  <si>
    <t>李闻安</t>
  </si>
  <si>
    <t>吴政通</t>
  </si>
  <si>
    <t>王可幸</t>
  </si>
  <si>
    <t>项钰笛</t>
  </si>
  <si>
    <t>金晓慧</t>
  </si>
  <si>
    <r>
      <rPr>
        <sz val="10"/>
        <rFont val="仿宋_GB2312"/>
        <charset val="134"/>
      </rPr>
      <t>仲崇</t>
    </r>
    <r>
      <rPr>
        <sz val="10"/>
        <rFont val="宋体"/>
        <charset val="134"/>
      </rPr>
      <t>珺</t>
    </r>
  </si>
  <si>
    <t>徐鸣鸿</t>
  </si>
  <si>
    <t>李芳</t>
  </si>
  <si>
    <t>汪嘉麒</t>
  </si>
  <si>
    <t>郭凯文</t>
  </si>
  <si>
    <t>黄银丽</t>
  </si>
  <si>
    <t>张宇琦</t>
  </si>
  <si>
    <t>叶子怡</t>
  </si>
  <si>
    <t>贾钟毓</t>
  </si>
  <si>
    <t>张雨昕</t>
  </si>
  <si>
    <t>邱懿锋</t>
  </si>
  <si>
    <t>陈钰蝶</t>
  </si>
  <si>
    <t>郗宇凡</t>
  </si>
  <si>
    <t>刘婷</t>
  </si>
  <si>
    <r>
      <rPr>
        <sz val="10"/>
        <rFont val="仿宋_GB2312"/>
        <charset val="134"/>
      </rPr>
      <t>高瞻</t>
    </r>
    <r>
      <rPr>
        <sz val="10"/>
        <rFont val="宋体"/>
        <charset val="134"/>
      </rPr>
      <t>宬</t>
    </r>
  </si>
  <si>
    <t>曾少更</t>
  </si>
  <si>
    <t>王梓豪</t>
  </si>
  <si>
    <r>
      <rPr>
        <sz val="10"/>
        <color rgb="FF000000"/>
        <rFont val="仿宋_GB2312"/>
        <charset val="134"/>
      </rPr>
      <t>工业设计</t>
    </r>
    <r>
      <rPr>
        <sz val="10"/>
        <color rgb="FF000000"/>
        <rFont val="Times New Roman"/>
        <charset val="134"/>
      </rPr>
      <t>2201</t>
    </r>
    <r>
      <rPr>
        <sz val="10"/>
        <color rgb="FF000000"/>
        <rFont val="仿宋_GB2312"/>
        <charset val="134"/>
      </rPr>
      <t>班</t>
    </r>
  </si>
  <si>
    <r>
      <rPr>
        <sz val="10"/>
        <color rgb="FF000000"/>
        <rFont val="Times New Roman"/>
        <charset val="134"/>
      </rPr>
      <t xml:space="preserve">Reddot-A
</t>
    </r>
    <r>
      <rPr>
        <sz val="10"/>
        <color rgb="FF000000"/>
        <rFont val="仿宋_GB2312"/>
        <charset val="134"/>
      </rPr>
      <t>一等奖</t>
    </r>
    <r>
      <rPr>
        <sz val="10"/>
        <color rgb="FF000000"/>
        <rFont val="Times New Roman"/>
        <charset val="134"/>
      </rPr>
      <t>1[1]</t>
    </r>
  </si>
  <si>
    <r>
      <rPr>
        <sz val="10"/>
        <color rgb="FF000000"/>
        <rFont val="仿宋_GB2312"/>
        <charset val="134"/>
      </rPr>
      <t>实用新型专利</t>
    </r>
    <r>
      <rPr>
        <sz val="10"/>
        <color rgb="FF000000"/>
        <rFont val="Times New Roman"/>
        <charset val="134"/>
      </rPr>
      <t>1[2,</t>
    </r>
    <r>
      <rPr>
        <sz val="10"/>
        <color rgb="FF000000"/>
        <rFont val="仿宋_GB2312"/>
        <charset val="134"/>
      </rPr>
      <t>导</t>
    </r>
    <r>
      <rPr>
        <sz val="10"/>
        <color rgb="FF000000"/>
        <rFont val="Times New Roman"/>
        <charset val="134"/>
      </rPr>
      <t>1]</t>
    </r>
  </si>
  <si>
    <r>
      <rPr>
        <sz val="10"/>
        <color rgb="FF000000"/>
        <rFont val="Times New Roman"/>
        <charset val="134"/>
      </rPr>
      <t>1.</t>
    </r>
    <r>
      <rPr>
        <sz val="10"/>
        <color rgb="FF000000"/>
        <rFont val="仿宋_GB2312"/>
        <charset val="134"/>
      </rPr>
      <t>担任工业设计工程</t>
    </r>
    <r>
      <rPr>
        <sz val="10"/>
        <color rgb="FF000000"/>
        <rFont val="Times New Roman"/>
        <charset val="134"/>
      </rPr>
      <t>2201</t>
    </r>
    <r>
      <rPr>
        <sz val="10"/>
        <color rgb="FF000000"/>
        <rFont val="仿宋_GB2312"/>
        <charset val="134"/>
      </rPr>
      <t>班班长（</t>
    </r>
    <r>
      <rPr>
        <sz val="10"/>
        <color rgb="FF000000"/>
        <rFont val="Times New Roman"/>
        <charset val="134"/>
      </rPr>
      <t>5.6</t>
    </r>
    <r>
      <rPr>
        <sz val="10"/>
        <color rgb="FF000000"/>
        <rFont val="仿宋_GB2312"/>
        <charset val="134"/>
      </rPr>
      <t>分）</t>
    </r>
  </si>
  <si>
    <t>李正可</t>
  </si>
  <si>
    <t>1[2];</t>
  </si>
  <si>
    <t>两岸新锐设计竞赛 •华灿奖-B
一等奖1[3]</t>
  </si>
  <si>
    <t>学生会文体部副部长</t>
  </si>
  <si>
    <t>梁馨木</t>
  </si>
  <si>
    <t>蔡雪岩</t>
  </si>
  <si>
    <r>
      <rPr>
        <sz val="10"/>
        <color rgb="FF000000"/>
        <rFont val="Times New Roman"/>
        <charset val="134"/>
      </rPr>
      <t>1</t>
    </r>
    <r>
      <rPr>
        <sz val="10"/>
        <color rgb="FF000000"/>
        <rFont val="仿宋_GB2312"/>
        <charset val="134"/>
      </rPr>
      <t>、担任工业设计</t>
    </r>
    <r>
      <rPr>
        <sz val="10"/>
        <color rgb="FF000000"/>
        <rFont val="Times New Roman"/>
        <charset val="134"/>
      </rPr>
      <t>2201</t>
    </r>
    <r>
      <rPr>
        <sz val="10"/>
        <color rgb="FF000000"/>
        <rFont val="仿宋_GB2312"/>
        <charset val="134"/>
      </rPr>
      <t>班宣传委员</t>
    </r>
    <r>
      <rPr>
        <sz val="10"/>
        <color rgb="FF000000"/>
        <rFont val="Times New Roman"/>
        <charset val="134"/>
      </rPr>
      <t xml:space="preserve">
2</t>
    </r>
    <r>
      <rPr>
        <sz val="10"/>
        <color rgb="FF000000"/>
        <rFont val="仿宋_GB2312"/>
        <charset val="134"/>
      </rPr>
      <t>、担任软件学院研究生会外联部副部长</t>
    </r>
    <r>
      <rPr>
        <sz val="10"/>
        <color rgb="FF000000"/>
        <rFont val="Times New Roman"/>
        <charset val="134"/>
      </rPr>
      <t xml:space="preserve">
</t>
    </r>
  </si>
  <si>
    <t>戚煜格</t>
  </si>
  <si>
    <r>
      <rPr>
        <sz val="10"/>
        <color rgb="FF000000"/>
        <rFont val="Times New Roman"/>
        <charset val="134"/>
      </rPr>
      <t xml:space="preserve">UXD Award-B
</t>
    </r>
    <r>
      <rPr>
        <sz val="10"/>
        <color rgb="FF000000"/>
        <rFont val="仿宋_GB2312"/>
        <charset val="134"/>
      </rPr>
      <t>一等奖</t>
    </r>
    <r>
      <rPr>
        <sz val="10"/>
        <color rgb="FF000000"/>
        <rFont val="Times New Roman"/>
        <charset val="134"/>
      </rPr>
      <t>1[2]</t>
    </r>
  </si>
  <si>
    <r>
      <rPr>
        <sz val="10"/>
        <color rgb="FF000000"/>
        <rFont val="仿宋_GB2312"/>
        <charset val="134"/>
      </rPr>
      <t>担任软件学院研究生会副主席（</t>
    </r>
    <r>
      <rPr>
        <sz val="10"/>
        <color rgb="FF000000"/>
        <rFont val="Times New Roman"/>
        <charset val="134"/>
      </rPr>
      <t>5.2)</t>
    </r>
  </si>
  <si>
    <t>唐怡琳</t>
  </si>
  <si>
    <t>黄时超</t>
  </si>
  <si>
    <t>程艺明</t>
  </si>
  <si>
    <r>
      <rPr>
        <sz val="10"/>
        <color rgb="FF000000"/>
        <rFont val="Times New Roman"/>
        <charset val="134"/>
      </rPr>
      <t>1.</t>
    </r>
    <r>
      <rPr>
        <sz val="10"/>
        <color rgb="FF000000"/>
        <rFont val="仿宋_GB2312"/>
        <charset val="134"/>
      </rPr>
      <t>担任工业设计工程</t>
    </r>
    <r>
      <rPr>
        <sz val="10"/>
        <color rgb="FF000000"/>
        <rFont val="Times New Roman"/>
        <charset val="134"/>
      </rPr>
      <t>2201</t>
    </r>
    <r>
      <rPr>
        <sz val="10"/>
        <color rgb="FF000000"/>
        <rFont val="仿宋_GB2312"/>
        <charset val="134"/>
      </rPr>
      <t>班支书（</t>
    </r>
    <r>
      <rPr>
        <sz val="10"/>
        <color rgb="FF000000"/>
        <rFont val="Times New Roman"/>
        <charset val="134"/>
      </rPr>
      <t>5.6</t>
    </r>
    <r>
      <rPr>
        <sz val="10"/>
        <color rgb="FF000000"/>
        <rFont val="仿宋_GB2312"/>
        <charset val="134"/>
      </rPr>
      <t>分）</t>
    </r>
  </si>
  <si>
    <t>王小东</t>
  </si>
  <si>
    <r>
      <rPr>
        <sz val="10"/>
        <color rgb="FF000000"/>
        <rFont val="Times New Roman"/>
        <charset val="134"/>
      </rPr>
      <t xml:space="preserve">UXD Award-B
</t>
    </r>
    <r>
      <rPr>
        <sz val="10"/>
        <color rgb="FF000000"/>
        <rFont val="仿宋_GB2312"/>
        <charset val="134"/>
      </rPr>
      <t>一等奖</t>
    </r>
    <r>
      <rPr>
        <sz val="10"/>
        <color rgb="FF000000"/>
        <rFont val="Times New Roman"/>
        <charset val="134"/>
      </rPr>
      <t>1[1]</t>
    </r>
  </si>
  <si>
    <t>李啸龙</t>
  </si>
  <si>
    <t>杨浩浩</t>
  </si>
  <si>
    <r>
      <rPr>
        <sz val="10"/>
        <color rgb="FF000000"/>
        <rFont val="Times New Roman"/>
        <charset val="134"/>
      </rPr>
      <t xml:space="preserve">
iF Award-A
</t>
    </r>
    <r>
      <rPr>
        <sz val="10"/>
        <color rgb="FF000000"/>
        <rFont val="仿宋_GB2312"/>
        <charset val="134"/>
      </rPr>
      <t>一等奖</t>
    </r>
    <r>
      <rPr>
        <sz val="10"/>
        <color rgb="FF000000"/>
        <rFont val="Times New Roman"/>
        <charset val="134"/>
      </rPr>
      <t>1[3]</t>
    </r>
  </si>
  <si>
    <t>金可成</t>
  </si>
  <si>
    <t>时尚</t>
  </si>
  <si>
    <r>
      <rPr>
        <sz val="10"/>
        <color rgb="FF000000"/>
        <rFont val="Times New Roman"/>
        <charset val="134"/>
      </rPr>
      <t>1.</t>
    </r>
    <r>
      <rPr>
        <sz val="10"/>
        <color rgb="FF000000"/>
        <rFont val="仿宋_GB2312"/>
        <charset val="134"/>
      </rPr>
      <t>担任团委书记助理</t>
    </r>
    <r>
      <rPr>
        <sz val="10"/>
        <color rgb="FF000000"/>
        <rFont val="Times New Roman"/>
        <charset val="134"/>
      </rPr>
      <t xml:space="preserve">
</t>
    </r>
  </si>
  <si>
    <t>王心宇</t>
  </si>
  <si>
    <t>冯源</t>
  </si>
  <si>
    <r>
      <rPr>
        <sz val="10"/>
        <color rgb="FF000000"/>
        <rFont val="Times New Roman"/>
        <charset val="134"/>
      </rPr>
      <t xml:space="preserve">iF Award-A
</t>
    </r>
    <r>
      <rPr>
        <sz val="10"/>
        <color rgb="FF000000"/>
        <rFont val="仿宋_GB2312"/>
        <charset val="134"/>
      </rPr>
      <t>一等奖</t>
    </r>
    <r>
      <rPr>
        <sz val="10"/>
        <color rgb="FF000000"/>
        <rFont val="Times New Roman"/>
        <charset val="134"/>
      </rPr>
      <t>1[1]</t>
    </r>
  </si>
  <si>
    <r>
      <rPr>
        <sz val="10"/>
        <color rgb="FF000000"/>
        <rFont val="Times New Roman"/>
        <charset val="134"/>
      </rPr>
      <t>1</t>
    </r>
    <r>
      <rPr>
        <sz val="10"/>
        <color rgb="FF000000"/>
        <rFont val="仿宋_GB2312"/>
        <charset val="134"/>
      </rPr>
      <t>、担任工业设计</t>
    </r>
    <r>
      <rPr>
        <sz val="10"/>
        <color rgb="FF000000"/>
        <rFont val="Times New Roman"/>
        <charset val="134"/>
      </rPr>
      <t>2201</t>
    </r>
    <r>
      <rPr>
        <sz val="10"/>
        <color rgb="FF000000"/>
        <rFont val="仿宋_GB2312"/>
        <charset val="134"/>
      </rPr>
      <t>班文体委员</t>
    </r>
  </si>
  <si>
    <t>张怡卿</t>
  </si>
  <si>
    <r>
      <rPr>
        <sz val="10"/>
        <color rgb="FF000000"/>
        <rFont val="Times New Roman"/>
        <charset val="134"/>
      </rPr>
      <t xml:space="preserve">iF Award-A
</t>
    </r>
    <r>
      <rPr>
        <sz val="10"/>
        <color rgb="FF000000"/>
        <rFont val="仿宋_GB2312"/>
        <charset val="134"/>
      </rPr>
      <t>一等奖</t>
    </r>
    <r>
      <rPr>
        <sz val="10"/>
        <color rgb="FF000000"/>
        <rFont val="Times New Roman"/>
        <charset val="134"/>
      </rPr>
      <t xml:space="preserve">1[2]
</t>
    </r>
    <r>
      <rPr>
        <sz val="10"/>
        <color rgb="FF000000"/>
        <rFont val="仿宋_GB2312"/>
        <charset val="134"/>
      </rPr>
      <t>全国数字艺术设计大赛</t>
    </r>
    <r>
      <rPr>
        <sz val="10"/>
        <color rgb="FF000000"/>
        <rFont val="Times New Roman"/>
        <charset val="134"/>
      </rPr>
      <t xml:space="preserve">-B
</t>
    </r>
    <r>
      <rPr>
        <sz val="10"/>
        <color rgb="FF000000"/>
        <rFont val="仿宋_GB2312"/>
        <charset val="134"/>
      </rPr>
      <t>三等奖</t>
    </r>
    <r>
      <rPr>
        <sz val="10"/>
        <color rgb="FF000000"/>
        <rFont val="Times New Roman"/>
        <charset val="134"/>
      </rPr>
      <t>1[1]</t>
    </r>
  </si>
  <si>
    <r>
      <rPr>
        <sz val="10"/>
        <color rgb="FF000000"/>
        <rFont val="Times New Roman"/>
        <charset val="134"/>
      </rPr>
      <t>1</t>
    </r>
    <r>
      <rPr>
        <sz val="10"/>
        <color rgb="FF000000"/>
        <rFont val="仿宋_GB2312"/>
        <charset val="134"/>
      </rPr>
      <t>、担任工业设计</t>
    </r>
    <r>
      <rPr>
        <sz val="10"/>
        <color rgb="FF000000"/>
        <rFont val="Times New Roman"/>
        <charset val="134"/>
      </rPr>
      <t>2201</t>
    </r>
    <r>
      <rPr>
        <sz val="10"/>
        <color rgb="FF000000"/>
        <rFont val="仿宋_GB2312"/>
        <charset val="134"/>
      </rPr>
      <t>班副班长、学习委员</t>
    </r>
  </si>
  <si>
    <t>王翌诚</t>
  </si>
  <si>
    <t>桌游社干事</t>
  </si>
  <si>
    <t>程卓艺</t>
  </si>
  <si>
    <t>魏浩冉</t>
  </si>
  <si>
    <t>担任软件学院团委组织部部长</t>
  </si>
  <si>
    <t>董昊烨</t>
  </si>
  <si>
    <t>吴悉尼</t>
  </si>
  <si>
    <r>
      <rPr>
        <sz val="10"/>
        <color rgb="FF000000"/>
        <rFont val="Times New Roman"/>
        <charset val="134"/>
      </rPr>
      <t xml:space="preserve">iF Award-A
</t>
    </r>
    <r>
      <rPr>
        <sz val="10"/>
        <color rgb="FF000000"/>
        <rFont val="仿宋_GB2312"/>
        <charset val="134"/>
      </rPr>
      <t>一等奖</t>
    </r>
    <r>
      <rPr>
        <sz val="10"/>
        <color rgb="FF000000"/>
        <rFont val="Times New Roman"/>
        <charset val="134"/>
      </rPr>
      <t>1[4]</t>
    </r>
  </si>
  <si>
    <r>
      <rPr>
        <sz val="10"/>
        <color rgb="FF000000"/>
        <rFont val="Times New Roman"/>
        <charset val="134"/>
      </rPr>
      <t>1</t>
    </r>
    <r>
      <rPr>
        <sz val="10"/>
        <color rgb="FF000000"/>
        <rFont val="仿宋_GB2312"/>
        <charset val="134"/>
      </rPr>
      <t>、担任工业设计</t>
    </r>
    <r>
      <rPr>
        <sz val="10"/>
        <color rgb="FF000000"/>
        <rFont val="Times New Roman"/>
        <charset val="134"/>
      </rPr>
      <t>2201</t>
    </r>
    <r>
      <rPr>
        <sz val="10"/>
        <color rgb="FF000000"/>
        <rFont val="仿宋_GB2312"/>
        <charset val="134"/>
      </rPr>
      <t>班组织委员</t>
    </r>
  </si>
  <si>
    <t>黄欧影</t>
  </si>
  <si>
    <r>
      <rPr>
        <sz val="10"/>
        <color rgb="FF000000"/>
        <rFont val="Times New Roman"/>
        <charset val="134"/>
      </rPr>
      <t>1</t>
    </r>
    <r>
      <rPr>
        <sz val="10"/>
        <color rgb="FF000000"/>
        <rFont val="仿宋_GB2312"/>
        <charset val="134"/>
      </rPr>
      <t>、担任工业设计</t>
    </r>
    <r>
      <rPr>
        <sz val="10"/>
        <color rgb="FF000000"/>
        <rFont val="Times New Roman"/>
        <charset val="134"/>
      </rPr>
      <t>2201</t>
    </r>
    <r>
      <rPr>
        <sz val="10"/>
        <color rgb="FF000000"/>
        <rFont val="仿宋_GB2312"/>
        <charset val="134"/>
      </rPr>
      <t>班就业委员</t>
    </r>
  </si>
  <si>
    <t>丁诗莹</t>
  </si>
  <si>
    <t>张思洲</t>
  </si>
  <si>
    <r>
      <rPr>
        <sz val="10"/>
        <color rgb="FF000000"/>
        <rFont val="Times New Roman"/>
        <charset val="134"/>
      </rPr>
      <t>1</t>
    </r>
    <r>
      <rPr>
        <sz val="10"/>
        <color rgb="FF000000"/>
        <rFont val="仿宋_GB2312"/>
        <charset val="134"/>
      </rPr>
      <t>、担任工业设工程</t>
    </r>
    <r>
      <rPr>
        <sz val="10"/>
        <color rgb="FF000000"/>
        <rFont val="Times New Roman"/>
        <charset val="134"/>
      </rPr>
      <t>2201</t>
    </r>
    <r>
      <rPr>
        <sz val="10"/>
        <color rgb="FF000000"/>
        <rFont val="仿宋_GB2312"/>
        <charset val="134"/>
      </rPr>
      <t>班纪律委员</t>
    </r>
    <r>
      <rPr>
        <sz val="10"/>
        <color rgb="FF000000"/>
        <rFont val="Times New Roman"/>
        <charset val="134"/>
      </rPr>
      <t xml:space="preserve">
</t>
    </r>
  </si>
  <si>
    <t>安鑫</t>
  </si>
  <si>
    <t>倪雪儿</t>
  </si>
  <si>
    <r>
      <rPr>
        <sz val="10"/>
        <color rgb="FF000000"/>
        <rFont val="Times New Roman"/>
        <charset val="134"/>
      </rPr>
      <t>1.</t>
    </r>
    <r>
      <rPr>
        <sz val="10"/>
        <color rgb="FF000000"/>
        <rFont val="仿宋_GB2312"/>
        <charset val="134"/>
      </rPr>
      <t>担任团委宣传部部长</t>
    </r>
    <r>
      <rPr>
        <sz val="10"/>
        <color rgb="FF000000"/>
        <rFont val="Times New Roman"/>
        <charset val="134"/>
      </rPr>
      <t xml:space="preserve">
</t>
    </r>
  </si>
  <si>
    <t>洪子帧</t>
  </si>
  <si>
    <t>李嘉钰</t>
  </si>
  <si>
    <t>冷诗阳</t>
  </si>
  <si>
    <r>
      <rPr>
        <sz val="10"/>
        <color rgb="FF000000"/>
        <rFont val="Times New Roman"/>
        <charset val="134"/>
      </rPr>
      <t xml:space="preserve">iF Award-A
</t>
    </r>
    <r>
      <rPr>
        <sz val="10"/>
        <color rgb="FF000000"/>
        <rFont val="仿宋_GB2312"/>
        <charset val="134"/>
      </rPr>
      <t>一等奖</t>
    </r>
    <r>
      <rPr>
        <sz val="10"/>
        <color rgb="FF000000"/>
        <rFont val="Times New Roman"/>
        <charset val="134"/>
      </rPr>
      <t>1[3]</t>
    </r>
  </si>
  <si>
    <r>
      <rPr>
        <sz val="10"/>
        <color rgb="FF000000"/>
        <rFont val="Times New Roman"/>
        <charset val="134"/>
      </rPr>
      <t>1</t>
    </r>
    <r>
      <rPr>
        <sz val="10"/>
        <color rgb="FF000000"/>
        <rFont val="仿宋_GB2312"/>
        <charset val="134"/>
      </rPr>
      <t>、担任工业设计</t>
    </r>
    <r>
      <rPr>
        <sz val="10"/>
        <color rgb="FF000000"/>
        <rFont val="Times New Roman"/>
        <charset val="134"/>
      </rPr>
      <t>2201</t>
    </r>
    <r>
      <rPr>
        <sz val="10"/>
        <color rgb="FF000000"/>
        <rFont val="仿宋_GB2312"/>
        <charset val="134"/>
      </rPr>
      <t>班纪检委员</t>
    </r>
  </si>
  <si>
    <t>邵文逸</t>
  </si>
  <si>
    <r>
      <rPr>
        <sz val="10"/>
        <color rgb="FF000000"/>
        <rFont val="Times New Roman"/>
        <charset val="134"/>
      </rPr>
      <t>1[3</t>
    </r>
    <r>
      <rPr>
        <sz val="10"/>
        <color rgb="FF000000"/>
        <rFont val="仿宋_GB2312"/>
        <charset val="134"/>
      </rPr>
      <t>，导</t>
    </r>
    <r>
      <rPr>
        <sz val="10"/>
        <color rgb="FF000000"/>
        <rFont val="Times New Roman"/>
        <charset val="134"/>
      </rPr>
      <t>1];</t>
    </r>
  </si>
  <si>
    <t>顾雨馨</t>
  </si>
  <si>
    <t>方焱</t>
  </si>
  <si>
    <t>舒诗琦</t>
  </si>
  <si>
    <t>冯博宇</t>
  </si>
  <si>
    <t>罗成</t>
  </si>
  <si>
    <t>段萱</t>
  </si>
  <si>
    <t>寿元聪</t>
  </si>
  <si>
    <t>成加豪</t>
  </si>
  <si>
    <t>汪铭彦</t>
  </si>
  <si>
    <t>个人信息</t>
  </si>
  <si>
    <t>思想政治表现清单</t>
  </si>
  <si>
    <t>论文</t>
  </si>
  <si>
    <r>
      <rPr>
        <b/>
        <sz val="12"/>
        <rFont val="宋体"/>
        <charset val="134"/>
      </rPr>
      <t>开源代码</t>
    </r>
    <r>
      <rPr>
        <b/>
        <sz val="12"/>
        <rFont val="Arial"/>
        <charset val="0"/>
      </rPr>
      <t xml:space="preserve"> </t>
    </r>
  </si>
  <si>
    <t>专业班级</t>
  </si>
  <si>
    <t>突出表现清单</t>
  </si>
  <si>
    <t>负面行为清单</t>
  </si>
  <si>
    <t>论文题目</t>
  </si>
  <si>
    <t>刊物名称</t>
  </si>
  <si>
    <t>发表时间</t>
  </si>
  <si>
    <t xml:space="preserve">论文级别
（CCF A类论文、CCF B类论文、CCF C类论文、SCI论文、其他EI会议论文、中文核心期刊论文、其他论文）
</t>
  </si>
  <si>
    <t>全部作者
（按顺序排列）</t>
  </si>
  <si>
    <r>
      <rPr>
        <sz val="10"/>
        <rFont val="宋体"/>
        <charset val="134"/>
      </rPr>
      <t>本人排名
（</t>
    </r>
    <r>
      <rPr>
        <sz val="10"/>
        <rFont val="Arial"/>
        <charset val="0"/>
      </rPr>
      <t>X/Y)</t>
    </r>
  </si>
  <si>
    <t>专利名称
（以专利证书为准）</t>
  </si>
  <si>
    <t>专利类型
（发明专利、实用新型专利、专利申请书）</t>
  </si>
  <si>
    <t>是否授权（时间）</t>
  </si>
  <si>
    <t>是否实审（时间）</t>
  </si>
  <si>
    <t>奖项名称
（以获奖证书为准）</t>
  </si>
  <si>
    <t>主办单位
（以获奖证书为准）</t>
  </si>
  <si>
    <t>获奖级别
（、一等奖、二等奖、三等奖等）</t>
  </si>
  <si>
    <t>项目名称</t>
  </si>
  <si>
    <t>核心成员名称</t>
  </si>
  <si>
    <r>
      <rPr>
        <sz val="10"/>
        <rFont val="仿宋_GB2312"/>
        <charset val="134"/>
      </rPr>
      <t>李卓鹏</t>
    </r>
  </si>
  <si>
    <t>READ: Large-Scale Neural Scene Rendering for Autonomous Driving</t>
  </si>
  <si>
    <t>AAAI Conference on Artificial Intelligence</t>
  </si>
  <si>
    <t>2023.6.26</t>
  </si>
  <si>
    <r>
      <rPr>
        <sz val="10"/>
        <rFont val="Times New Roman"/>
        <charset val="0"/>
      </rPr>
      <t>CCF A</t>
    </r>
    <r>
      <rPr>
        <sz val="10"/>
        <rFont val="仿宋_GB2312"/>
        <charset val="134"/>
      </rPr>
      <t>类论文</t>
    </r>
  </si>
  <si>
    <t>Zhuopeng Li, Lu Li, Jianke Zhu</t>
  </si>
  <si>
    <t>1/3</t>
  </si>
  <si>
    <t>Point-Based Neural Scene Rendering for Street Views</t>
  </si>
  <si>
    <t>IEEE Transactions on Intelligent Vehicles</t>
  </si>
  <si>
    <t>2023.8.14</t>
  </si>
  <si>
    <r>
      <rPr>
        <sz val="10"/>
        <rFont val="Times New Roman"/>
        <charset val="0"/>
      </rPr>
      <t>SCI</t>
    </r>
    <r>
      <rPr>
        <sz val="10"/>
        <rFont val="仿宋_GB2312"/>
        <charset val="134"/>
      </rPr>
      <t>论文</t>
    </r>
  </si>
  <si>
    <t>Zhuopeng Li, Jianke Zhu</t>
  </si>
  <si>
    <t>1/2</t>
  </si>
  <si>
    <r>
      <rPr>
        <sz val="10"/>
        <rFont val="Times New Roman"/>
        <charset val="0"/>
      </rPr>
      <t xml:space="preserve"> </t>
    </r>
    <r>
      <rPr>
        <sz val="10"/>
        <rFont val="仿宋_GB2312"/>
        <charset val="134"/>
      </rPr>
      <t>中国研究生人工智能创新大赛</t>
    </r>
  </si>
  <si>
    <r>
      <rPr>
        <sz val="10"/>
        <rFont val="仿宋_GB2312"/>
        <charset val="134"/>
      </rPr>
      <t>兰州大学</t>
    </r>
  </si>
  <si>
    <r>
      <rPr>
        <sz val="10"/>
        <rFont val="仿宋_GB2312"/>
        <charset val="134"/>
      </rPr>
      <t>三等奖</t>
    </r>
  </si>
  <si>
    <r>
      <rPr>
        <sz val="10"/>
        <rFont val="仿宋_GB2312"/>
        <charset val="134"/>
      </rPr>
      <t>李卓鹏，</t>
    </r>
    <r>
      <rPr>
        <sz val="10"/>
        <rFont val="Times New Roman"/>
        <charset val="134"/>
      </rPr>
      <t xml:space="preserve"> </t>
    </r>
    <r>
      <rPr>
        <sz val="10"/>
        <rFont val="仿宋_GB2312"/>
        <charset val="134"/>
      </rPr>
      <t>郑鑫，朱彦瑾，李宇</t>
    </r>
  </si>
  <si>
    <t>1/4</t>
  </si>
  <si>
    <r>
      <rPr>
        <sz val="10"/>
        <rFont val="仿宋_GB2312"/>
        <charset val="134"/>
      </rPr>
      <t>潘啸</t>
    </r>
  </si>
  <si>
    <t>TransHuman: A Transformer-based Human Representation for Generalizable Neural Human Rendering</t>
  </si>
  <si>
    <t xml:space="preserve"> IEEE/CVF International Conference on Computer Vision</t>
  </si>
  <si>
    <r>
      <rPr>
        <sz val="10"/>
        <rFont val="Times New Roman"/>
        <charset val="0"/>
      </rPr>
      <t>2023</t>
    </r>
    <r>
      <rPr>
        <sz val="10"/>
        <rFont val="仿宋_GB2312"/>
        <charset val="0"/>
      </rPr>
      <t>年</t>
    </r>
    <r>
      <rPr>
        <sz val="10"/>
        <rFont val="Times New Roman"/>
        <charset val="0"/>
      </rPr>
      <t>7</t>
    </r>
    <r>
      <rPr>
        <sz val="10"/>
        <rFont val="仿宋_GB2312"/>
        <charset val="0"/>
      </rPr>
      <t>月中稿</t>
    </r>
  </si>
  <si>
    <t>CCF A</t>
  </si>
  <si>
    <t>Xiao Pan, Zongxin Yang, Jianxin Ma, Chang Zhou, Yi Yang</t>
  </si>
  <si>
    <t>‘1/5</t>
  </si>
  <si>
    <t>Dynamic graph transformer for 3D object detection</t>
  </si>
  <si>
    <t>Knowledge-Based Systems</t>
  </si>
  <si>
    <t>CCF C</t>
  </si>
  <si>
    <r>
      <rPr>
        <sz val="10"/>
        <rFont val="Times New Roman"/>
        <charset val="0"/>
      </rPr>
      <t>Siyuan Ren</t>
    </r>
    <r>
      <rPr>
        <sz val="10"/>
        <rFont val="仿宋_GB2312"/>
        <charset val="134"/>
      </rPr>
      <t>，</t>
    </r>
    <r>
      <rPr>
        <sz val="10"/>
        <rFont val="Times New Roman"/>
        <charset val="0"/>
      </rPr>
      <t>Xiao Pan</t>
    </r>
    <r>
      <rPr>
        <sz val="10"/>
        <rFont val="仿宋_GB2312"/>
        <charset val="134"/>
      </rPr>
      <t>，</t>
    </r>
    <r>
      <rPr>
        <sz val="10"/>
        <rFont val="Times New Roman"/>
        <charset val="0"/>
      </rPr>
      <t>Wenjie Zhao</t>
    </r>
    <r>
      <rPr>
        <sz val="10"/>
        <rFont val="仿宋_GB2312"/>
        <charset val="134"/>
      </rPr>
      <t>，</t>
    </r>
    <r>
      <rPr>
        <sz val="10"/>
        <rFont val="Times New Roman"/>
        <charset val="0"/>
      </rPr>
      <t>Binling Nie</t>
    </r>
    <r>
      <rPr>
        <sz val="10"/>
        <rFont val="仿宋_GB2312"/>
        <charset val="134"/>
      </rPr>
      <t>，</t>
    </r>
    <r>
      <rPr>
        <sz val="10"/>
        <rFont val="Times New Roman"/>
        <charset val="0"/>
      </rPr>
      <t>Bo Han</t>
    </r>
  </si>
  <si>
    <t>’2/5</t>
  </si>
  <si>
    <r>
      <rPr>
        <sz val="10"/>
        <rFont val="仿宋_GB2312"/>
        <charset val="134"/>
      </rPr>
      <t>徐俊凯</t>
    </r>
  </si>
  <si>
    <r>
      <rPr>
        <sz val="10"/>
        <rFont val="仿宋_GB2312"/>
        <charset val="134"/>
      </rPr>
      <t>群众</t>
    </r>
  </si>
  <si>
    <t>MonoNeRD: NeRF-like Representations for Monocular 3D Object Detection</t>
  </si>
  <si>
    <t>ICCV2023</t>
  </si>
  <si>
    <t>Junkai Xu, Liang Peng, Haoran Cheng, Hao Li, Wei Qian, Ke Li, Wenxiao Wang and Deng Cai</t>
  </si>
  <si>
    <r>
      <rPr>
        <sz val="10"/>
        <rFont val="仿宋_GB2312"/>
        <charset val="134"/>
      </rPr>
      <t>刘邵凡</t>
    </r>
  </si>
  <si>
    <t>Neural Signed Distance Fields for Mapping and Positioning in Real-Time</t>
  </si>
  <si>
    <t>IROS</t>
  </si>
  <si>
    <t>Shanfan Liu; Jianke Zhu</t>
  </si>
  <si>
    <t>Efficient Map Fusion for Multiple Implicit SLAM Agents</t>
  </si>
  <si>
    <r>
      <rPr>
        <sz val="10"/>
        <rFont val="Times New Roman"/>
        <charset val="0"/>
      </rPr>
      <t>SCI</t>
    </r>
    <r>
      <rPr>
        <sz val="10"/>
        <rFont val="仿宋_GB2312"/>
        <charset val="0"/>
      </rPr>
      <t>论文</t>
    </r>
  </si>
  <si>
    <r>
      <rPr>
        <sz val="10"/>
        <rFont val="仿宋_GB2312"/>
        <charset val="134"/>
      </rPr>
      <t>秦铭</t>
    </r>
  </si>
  <si>
    <r>
      <rPr>
        <sz val="10"/>
        <rFont val="Times New Roman"/>
        <charset val="0"/>
      </rPr>
      <t>Active Finetuning Protein Language Model</t>
    </r>
    <r>
      <rPr>
        <sz val="10"/>
        <rFont val="仿宋_GB2312"/>
        <charset val="0"/>
      </rPr>
      <t>：</t>
    </r>
    <r>
      <rPr>
        <sz val="10"/>
        <rFont val="Times New Roman"/>
        <charset val="0"/>
      </rPr>
      <t>A Budget-Friendly Method for Directed Evolution</t>
    </r>
  </si>
  <si>
    <r>
      <rPr>
        <sz val="10"/>
        <rFont val="仿宋_GB2312"/>
        <charset val="0"/>
      </rPr>
      <t>第</t>
    </r>
    <r>
      <rPr>
        <sz val="10"/>
        <rFont val="Times New Roman"/>
        <charset val="0"/>
      </rPr>
      <t>26</t>
    </r>
    <r>
      <rPr>
        <sz val="10"/>
        <rFont val="仿宋_GB2312"/>
        <charset val="0"/>
      </rPr>
      <t>届欧洲人工智能会议（</t>
    </r>
    <r>
      <rPr>
        <sz val="10"/>
        <rFont val="Times New Roman"/>
        <charset val="0"/>
      </rPr>
      <t>ECAI</t>
    </r>
    <r>
      <rPr>
        <sz val="10"/>
        <rFont val="仿宋_GB2312"/>
        <charset val="0"/>
      </rPr>
      <t>）</t>
    </r>
  </si>
  <si>
    <t>CCF-B</t>
  </si>
  <si>
    <r>
      <rPr>
        <sz val="10"/>
        <rFont val="仿宋_GB2312"/>
        <charset val="0"/>
      </rPr>
      <t>秦铭</t>
    </r>
    <r>
      <rPr>
        <sz val="10"/>
        <rFont val="Times New Roman"/>
        <charset val="0"/>
      </rPr>
      <t xml:space="preserve"> </t>
    </r>
    <r>
      <rPr>
        <sz val="10"/>
        <rFont val="仿宋_GB2312"/>
        <charset val="0"/>
      </rPr>
      <t>丁科炎</t>
    </r>
    <r>
      <rPr>
        <sz val="10"/>
        <rFont val="Times New Roman"/>
        <charset val="0"/>
      </rPr>
      <t xml:space="preserve">  </t>
    </r>
    <r>
      <rPr>
        <sz val="10"/>
        <rFont val="仿宋_GB2312"/>
        <charset val="0"/>
      </rPr>
      <t>吴槟</t>
    </r>
    <r>
      <rPr>
        <sz val="10"/>
        <rFont val="Times New Roman"/>
        <charset val="0"/>
      </rPr>
      <t xml:space="preserve">  </t>
    </r>
    <r>
      <rPr>
        <sz val="10"/>
        <rFont val="仿宋_GB2312"/>
        <charset val="0"/>
      </rPr>
      <t>李振平</t>
    </r>
    <r>
      <rPr>
        <sz val="10"/>
        <rFont val="Times New Roman"/>
        <charset val="0"/>
      </rPr>
      <t xml:space="preserve"> </t>
    </r>
    <r>
      <rPr>
        <sz val="10"/>
        <rFont val="仿宋_GB2312"/>
        <charset val="0"/>
      </rPr>
      <t>杨海宏</t>
    </r>
    <r>
      <rPr>
        <sz val="10"/>
        <rFont val="Times New Roman"/>
        <charset val="0"/>
      </rPr>
      <t xml:space="preserve">   </t>
    </r>
    <r>
      <rPr>
        <sz val="10"/>
        <rFont val="仿宋_GB2312"/>
        <charset val="0"/>
      </rPr>
      <t>王泽元</t>
    </r>
    <r>
      <rPr>
        <sz val="10"/>
        <rFont val="Times New Roman"/>
        <charset val="0"/>
      </rPr>
      <t xml:space="preserve"> </t>
    </r>
    <r>
      <rPr>
        <sz val="10"/>
        <rFont val="仿宋_GB2312"/>
        <charset val="0"/>
      </rPr>
      <t>叶宏彬</t>
    </r>
    <r>
      <rPr>
        <sz val="10"/>
        <rFont val="Times New Roman"/>
        <charset val="0"/>
      </rPr>
      <t xml:space="preserve">  </t>
    </r>
    <r>
      <rPr>
        <sz val="10"/>
        <rFont val="仿宋_GB2312"/>
        <charset val="0"/>
      </rPr>
      <t>于浩然</t>
    </r>
    <r>
      <rPr>
        <sz val="10"/>
        <rFont val="Times New Roman"/>
        <charset val="0"/>
      </rPr>
      <t xml:space="preserve">  </t>
    </r>
    <r>
      <rPr>
        <sz val="10"/>
        <rFont val="仿宋_GB2312"/>
        <charset val="0"/>
      </rPr>
      <t>陈华钧</t>
    </r>
    <r>
      <rPr>
        <sz val="10"/>
        <rFont val="Times New Roman"/>
        <charset val="0"/>
      </rPr>
      <t xml:space="preserve">  </t>
    </r>
    <r>
      <rPr>
        <sz val="10"/>
        <rFont val="仿宋_GB2312"/>
        <charset val="0"/>
      </rPr>
      <t>张强</t>
    </r>
  </si>
  <si>
    <t>1/10</t>
  </si>
  <si>
    <r>
      <rPr>
        <sz val="10"/>
        <rFont val="仿宋_GB2312"/>
        <charset val="134"/>
      </rPr>
      <t>金侠挺</t>
    </r>
  </si>
  <si>
    <t>FedCrack: Federated Transfer Learning With Unsupervised Representation for Crack Detection</t>
  </si>
  <si>
    <t>IEEE Transactions on Intelligent Transportation Systems</t>
  </si>
  <si>
    <t>2023.6.27</t>
  </si>
  <si>
    <r>
      <rPr>
        <sz val="10"/>
        <rFont val="Times New Roman"/>
        <charset val="0"/>
      </rPr>
      <t>CCF B</t>
    </r>
    <r>
      <rPr>
        <sz val="10"/>
        <rFont val="仿宋_GB2312"/>
        <charset val="134"/>
      </rPr>
      <t>类论文</t>
    </r>
  </si>
  <si>
    <r>
      <rPr>
        <sz val="10"/>
        <rFont val="仿宋_GB2312"/>
        <charset val="0"/>
      </rPr>
      <t>金侠挺，卜佳俊，于智，张辉，王耀南</t>
    </r>
  </si>
  <si>
    <r>
      <rPr>
        <sz val="10"/>
        <rFont val="仿宋_GB2312"/>
        <charset val="134"/>
      </rPr>
      <t>徐琦</t>
    </r>
  </si>
  <si>
    <r>
      <rPr>
        <sz val="10"/>
        <rFont val="仿宋_GB2312"/>
        <charset val="0"/>
      </rPr>
      <t>一种基于深度学习的医学图像配准方法</t>
    </r>
  </si>
  <si>
    <r>
      <rPr>
        <sz val="10"/>
        <rFont val="仿宋_GB2312"/>
        <charset val="0"/>
      </rPr>
      <t>发明专利</t>
    </r>
  </si>
  <si>
    <r>
      <rPr>
        <sz val="10"/>
        <rFont val="仿宋_GB2312"/>
        <charset val="0"/>
      </rPr>
      <t>卜佳俊，徐琦，张微，顾静军</t>
    </r>
  </si>
  <si>
    <r>
      <rPr>
        <sz val="10"/>
        <rFont val="仿宋_GB2312"/>
        <charset val="0"/>
      </rPr>
      <t>一种基于深度学习的二维三维医学图像配准方法</t>
    </r>
  </si>
  <si>
    <r>
      <rPr>
        <sz val="10"/>
        <rFont val="仿宋_GB2312"/>
        <charset val="0"/>
      </rPr>
      <t>一种软组织穿刺导航定位方法和系统</t>
    </r>
  </si>
  <si>
    <r>
      <rPr>
        <sz val="10"/>
        <rFont val="仿宋_GB2312"/>
        <charset val="134"/>
      </rPr>
      <t>尚宗江</t>
    </r>
  </si>
  <si>
    <t>Multi-scale adaptive graph neural network for multivariate time series forecasting</t>
  </si>
  <si>
    <t xml:space="preserve"> IEEE Transactions on Knowledge and Data Engineering</t>
  </si>
  <si>
    <r>
      <rPr>
        <sz val="10"/>
        <rFont val="Times New Roman"/>
        <charset val="0"/>
      </rPr>
      <t>2023</t>
    </r>
    <r>
      <rPr>
        <sz val="10"/>
        <rFont val="仿宋_GB2312"/>
        <charset val="134"/>
      </rPr>
      <t>年</t>
    </r>
    <r>
      <rPr>
        <sz val="10"/>
        <rFont val="Times New Roman"/>
        <charset val="0"/>
      </rPr>
      <t>4</t>
    </r>
    <r>
      <rPr>
        <sz val="10"/>
        <rFont val="仿宋_GB2312"/>
        <charset val="134"/>
      </rPr>
      <t>月</t>
    </r>
    <r>
      <rPr>
        <sz val="10"/>
        <rFont val="Times New Roman"/>
        <charset val="0"/>
      </rPr>
      <t>19</t>
    </r>
  </si>
  <si>
    <t>Ling Chen; Donghui Chen; Zongjiang Shang; Binqing Wu; Cen Zheng; Bo Wen; Wei Zhang</t>
  </si>
  <si>
    <t>‘3/7</t>
  </si>
  <si>
    <r>
      <rPr>
        <sz val="10"/>
        <rFont val="仿宋_GB2312"/>
        <charset val="134"/>
      </rPr>
      <t>高克威</t>
    </r>
  </si>
  <si>
    <r>
      <rPr>
        <sz val="10"/>
        <rFont val="仿宋_GB2312"/>
        <charset val="134"/>
      </rPr>
      <t>软件工程</t>
    </r>
    <r>
      <rPr>
        <sz val="10"/>
        <rFont val="Times New Roman"/>
        <charset val="134"/>
      </rPr>
      <t xml:space="preserve">2022 </t>
    </r>
    <r>
      <rPr>
        <sz val="10"/>
        <rFont val="仿宋_GB2312"/>
        <charset val="134"/>
      </rPr>
      <t>博士班</t>
    </r>
  </si>
  <si>
    <r>
      <rPr>
        <sz val="10"/>
        <color rgb="FF000000"/>
        <rFont val="仿宋_GB2312"/>
        <charset val="0"/>
      </rPr>
      <t>一种基于</t>
    </r>
    <r>
      <rPr>
        <sz val="10"/>
        <color rgb="FF000000"/>
        <rFont val="Times New Roman"/>
        <charset val="0"/>
      </rPr>
      <t xml:space="preserve"> </t>
    </r>
    <r>
      <rPr>
        <sz val="10"/>
        <color indexed="8"/>
        <rFont val="Times New Roman"/>
        <charset val="0"/>
      </rPr>
      <t xml:space="preserve">MRC </t>
    </r>
    <r>
      <rPr>
        <sz val="10"/>
        <color rgb="FF000000"/>
        <rFont val="仿宋_GB2312"/>
        <charset val="0"/>
      </rPr>
      <t>框架的实体抽取方法</t>
    </r>
  </si>
  <si>
    <r>
      <rPr>
        <sz val="10"/>
        <rFont val="仿宋_GB2312"/>
        <charset val="134"/>
      </rPr>
      <t>发明专利</t>
    </r>
  </si>
  <si>
    <t>2023.7.5</t>
  </si>
  <si>
    <r>
      <rPr>
        <sz val="10"/>
        <rFont val="仿宋_GB2312"/>
        <charset val="134"/>
      </rPr>
      <t>贝毅君，高克威</t>
    </r>
  </si>
  <si>
    <r>
      <rPr>
        <sz val="10"/>
        <rFont val="Times New Roman"/>
        <charset val="0"/>
      </rPr>
      <t>1/2</t>
    </r>
    <r>
      <rPr>
        <sz val="10"/>
        <rFont val="仿宋_GB2312"/>
        <charset val="134"/>
      </rPr>
      <t>（导</t>
    </r>
    <r>
      <rPr>
        <sz val="10"/>
        <rFont val="Times New Roman"/>
        <charset val="0"/>
      </rPr>
      <t>1</t>
    </r>
    <r>
      <rPr>
        <sz val="10"/>
        <rFont val="仿宋_GB2312"/>
        <charset val="134"/>
      </rPr>
      <t>）</t>
    </r>
  </si>
  <si>
    <r>
      <rPr>
        <sz val="10"/>
        <rFont val="仿宋_GB2312"/>
        <charset val="134"/>
      </rPr>
      <t>沈骏翱</t>
    </r>
  </si>
  <si>
    <r>
      <rPr>
        <sz val="10"/>
        <rFont val="仿宋_GB2312"/>
        <charset val="134"/>
      </rPr>
      <t>《基于深度学习语义分割模型的高分辨率遥感图像水体提取》</t>
    </r>
  </si>
  <si>
    <r>
      <rPr>
        <sz val="10"/>
        <rFont val="仿宋_GB2312"/>
        <charset val="134"/>
      </rPr>
      <t>自然资源遥感</t>
    </r>
  </si>
  <si>
    <r>
      <rPr>
        <sz val="10"/>
        <rFont val="Times New Roman"/>
        <charset val="0"/>
      </rPr>
      <t>2022</t>
    </r>
    <r>
      <rPr>
        <sz val="10"/>
        <rFont val="仿宋_GB2312"/>
        <charset val="134"/>
      </rPr>
      <t>年</t>
    </r>
    <r>
      <rPr>
        <sz val="10"/>
        <rFont val="Times New Roman"/>
        <charset val="0"/>
      </rPr>
      <t>12</t>
    </r>
  </si>
  <si>
    <r>
      <rPr>
        <sz val="10"/>
        <rFont val="仿宋_GB2312"/>
        <charset val="134"/>
      </rPr>
      <t>中文核心期刊论文</t>
    </r>
  </si>
  <si>
    <r>
      <rPr>
        <sz val="10"/>
        <rFont val="仿宋_GB2312"/>
        <charset val="134"/>
      </rPr>
      <t>沈骏翱，马梦婷，宋致远，柳汀州，张微</t>
    </r>
  </si>
  <si>
    <r>
      <rPr>
        <sz val="10"/>
        <rFont val="Times New Roman"/>
        <charset val="0"/>
      </rPr>
      <t>1</t>
    </r>
    <r>
      <rPr>
        <sz val="10"/>
        <rFont val="仿宋_GB2312"/>
        <charset val="134"/>
      </rPr>
      <t>，</t>
    </r>
    <r>
      <rPr>
        <sz val="10"/>
        <rFont val="Times New Roman"/>
        <charset val="0"/>
      </rPr>
      <t>5</t>
    </r>
  </si>
  <si>
    <r>
      <rPr>
        <sz val="10"/>
        <rFont val="仿宋_GB2312"/>
        <charset val="134"/>
      </rPr>
      <t>彭光宇</t>
    </r>
  </si>
  <si>
    <t>Patient-centric fine-grained access control for electronic medical record sharing with security via dual-blockchain</t>
  </si>
  <si>
    <r>
      <rPr>
        <sz val="10"/>
        <rFont val="Times New Roman"/>
        <charset val="0"/>
      </rPr>
      <t>23</t>
    </r>
    <r>
      <rPr>
        <sz val="10"/>
        <rFont val="仿宋_GB2312"/>
        <charset val="134"/>
      </rPr>
      <t>年</t>
    </r>
  </si>
  <si>
    <t>SCI</t>
  </si>
  <si>
    <r>
      <rPr>
        <sz val="10"/>
        <rFont val="仿宋_GB2312"/>
        <charset val="134"/>
      </rPr>
      <t>龚盛豪</t>
    </r>
  </si>
  <si>
    <r>
      <rPr>
        <sz val="10"/>
        <rFont val="Times New Roman"/>
        <charset val="0"/>
      </rPr>
      <t>2022</t>
    </r>
    <r>
      <rPr>
        <sz val="10"/>
        <rFont val="仿宋_GB2312"/>
        <charset val="134"/>
      </rPr>
      <t>级博士生班</t>
    </r>
  </si>
  <si>
    <t>Ghost: A General Framework for High-Performance Online Similarity Queries over Distributed Trajectory Streams</t>
  </si>
  <si>
    <t>Proceedings of the ACM on Management of Data (PACMMOD)</t>
  </si>
  <si>
    <t>Ziquan Fang, Shenghao Gong, Lu Chen, Jiachen Xu, Yunjun Gao, Christian S. Jensen</t>
  </si>
  <si>
    <t>2/6</t>
  </si>
  <si>
    <t>An Efficient and Distributed Framework for Real-time Trajectory Stream Clustering</t>
  </si>
  <si>
    <t>Transactions on Knowledge and Data Engineering (TKDE)</t>
  </si>
  <si>
    <t>Yunjun Gao, Ziquan Fang, Jiachen Xu, Shenhao Gong, Chunhui Shen, Lu Chen</t>
  </si>
  <si>
    <t>4/6</t>
  </si>
  <si>
    <r>
      <rPr>
        <sz val="10"/>
        <rFont val="仿宋_GB2312"/>
        <charset val="134"/>
      </rPr>
      <t>陈可嘉</t>
    </r>
  </si>
  <si>
    <r>
      <rPr>
        <sz val="10"/>
        <rFont val="仿宋_GB2312"/>
        <charset val="134"/>
      </rPr>
      <t>博士</t>
    </r>
    <r>
      <rPr>
        <sz val="10"/>
        <rFont val="Times New Roman"/>
        <charset val="134"/>
      </rPr>
      <t>2022</t>
    </r>
    <r>
      <rPr>
        <sz val="10"/>
        <rFont val="仿宋_GB2312"/>
        <charset val="134"/>
      </rPr>
      <t>级</t>
    </r>
  </si>
  <si>
    <t>Comparative Study on Semi-Supervised
Learning Applied for Anomaly Detection in Hydraulic Condition Monitoring System</t>
  </si>
  <si>
    <t>SMC</t>
  </si>
  <si>
    <t>Yongqi Dong, Kejia Chen, Zhiyuan Ma</t>
  </si>
  <si>
    <r>
      <rPr>
        <sz val="10"/>
        <rFont val="仿宋_GB2312"/>
        <charset val="134"/>
      </rPr>
      <t>（</t>
    </r>
    <r>
      <rPr>
        <sz val="10"/>
        <rFont val="Times New Roman"/>
        <charset val="0"/>
      </rPr>
      <t>1/3</t>
    </r>
    <r>
      <rPr>
        <sz val="10"/>
        <rFont val="仿宋_GB2312"/>
        <charset val="134"/>
      </rPr>
      <t>）</t>
    </r>
  </si>
  <si>
    <r>
      <rPr>
        <sz val="10"/>
        <rFont val="仿宋_GB2312"/>
        <charset val="134"/>
      </rPr>
      <t>一种基于</t>
    </r>
    <r>
      <rPr>
        <sz val="10"/>
        <rFont val="Times New Roman"/>
        <charset val="0"/>
      </rPr>
      <t>CAN</t>
    </r>
    <r>
      <rPr>
        <sz val="10"/>
        <rFont val="仿宋_GB2312"/>
        <charset val="134"/>
      </rPr>
      <t>的异常流量监测方案</t>
    </r>
  </si>
  <si>
    <r>
      <rPr>
        <sz val="10"/>
        <rFont val="仿宋_GB2312"/>
        <charset val="134"/>
      </rPr>
      <t>专利申请书</t>
    </r>
  </si>
  <si>
    <t>2023 01 25</t>
  </si>
  <si>
    <r>
      <rPr>
        <sz val="10"/>
        <rFont val="仿宋_GB2312"/>
        <charset val="134"/>
      </rPr>
      <t>否</t>
    </r>
  </si>
  <si>
    <r>
      <rPr>
        <sz val="10"/>
        <rFont val="仿宋_GB2312"/>
        <charset val="134"/>
      </rPr>
      <t>李伟，陈可嘉，黄方蕾，邱炜炜</t>
    </r>
    <r>
      <rPr>
        <sz val="10"/>
        <rFont val="Times New Roman"/>
        <charset val="134"/>
      </rPr>
      <t>ie</t>
    </r>
  </si>
  <si>
    <r>
      <rPr>
        <sz val="10"/>
        <rFont val="仿宋_GB2312"/>
        <charset val="134"/>
      </rPr>
      <t>（</t>
    </r>
    <r>
      <rPr>
        <sz val="10"/>
        <rFont val="Times New Roman"/>
        <charset val="0"/>
      </rPr>
      <t>2/4</t>
    </r>
    <r>
      <rPr>
        <sz val="10"/>
        <rFont val="仿宋_GB2312"/>
        <charset val="134"/>
      </rPr>
      <t>）</t>
    </r>
  </si>
  <si>
    <r>
      <rPr>
        <sz val="10"/>
        <rFont val="仿宋_GB2312"/>
        <charset val="134"/>
      </rPr>
      <t>基于区块链和安全多方计算的数据共享平台（浙江省科技厅）</t>
    </r>
  </si>
  <si>
    <r>
      <rPr>
        <sz val="10"/>
        <rFont val="仿宋_GB2312"/>
        <charset val="134"/>
      </rPr>
      <t>杨小虎，邱炜炜，陈可嘉</t>
    </r>
  </si>
  <si>
    <r>
      <rPr>
        <sz val="10"/>
        <rFont val="仿宋_GB2312"/>
        <charset val="134"/>
      </rPr>
      <t>赵梓妍</t>
    </r>
  </si>
  <si>
    <t>Design and Implementation of Code Plagiarism Detection System</t>
  </si>
  <si>
    <r>
      <rPr>
        <sz val="10"/>
        <rFont val="Times New Roman"/>
        <charset val="0"/>
      </rPr>
      <t>EI</t>
    </r>
    <r>
      <rPr>
        <sz val="10"/>
        <rFont val="仿宋_GB2312"/>
        <charset val="0"/>
      </rPr>
      <t>论文集</t>
    </r>
  </si>
  <si>
    <r>
      <rPr>
        <sz val="10"/>
        <rFont val="Times New Roman"/>
        <charset val="0"/>
      </rPr>
      <t>EI</t>
    </r>
    <r>
      <rPr>
        <sz val="10"/>
        <rFont val="仿宋_GB2312"/>
        <charset val="0"/>
      </rPr>
      <t>论文</t>
    </r>
  </si>
  <si>
    <r>
      <rPr>
        <sz val="10"/>
        <rFont val="Times New Roman"/>
        <charset val="0"/>
      </rPr>
      <t>Tingzhou Liu</t>
    </r>
    <r>
      <rPr>
        <sz val="10"/>
        <rFont val="仿宋_GB2312"/>
        <charset val="0"/>
      </rPr>
      <t>，</t>
    </r>
    <r>
      <rPr>
        <sz val="10"/>
        <rFont val="Times New Roman"/>
        <charset val="0"/>
      </rPr>
      <t>Ziyan Zhao</t>
    </r>
    <r>
      <rPr>
        <sz val="10"/>
        <rFont val="仿宋_GB2312"/>
        <charset val="0"/>
      </rPr>
      <t>，</t>
    </r>
    <r>
      <rPr>
        <sz val="10"/>
        <rFont val="Times New Roman"/>
        <charset val="0"/>
      </rPr>
      <t>Hui Fang</t>
    </r>
    <r>
      <rPr>
        <sz val="10"/>
        <rFont val="仿宋_GB2312"/>
        <charset val="0"/>
      </rPr>
      <t>，</t>
    </r>
    <r>
      <rPr>
        <sz val="10"/>
        <rFont val="Times New Roman"/>
        <charset val="0"/>
      </rPr>
      <t>Qin Huang</t>
    </r>
    <r>
      <rPr>
        <sz val="10"/>
        <rFont val="仿宋_GB2312"/>
        <charset val="0"/>
      </rPr>
      <t>，</t>
    </r>
    <r>
      <rPr>
        <sz val="10"/>
        <rFont val="Times New Roman"/>
        <charset val="0"/>
      </rPr>
      <t>Wei Zhang*</t>
    </r>
  </si>
  <si>
    <t>20233714721070</t>
  </si>
  <si>
    <t>https://ieeexplore.ieee.org/document/10212887</t>
  </si>
  <si>
    <t>2/5</t>
  </si>
  <si>
    <t>MHViTPose: Multiscale Hybrid Vision Transformer for Human Pose Estimation</t>
  </si>
  <si>
    <r>
      <rPr>
        <sz val="10"/>
        <rFont val="仿宋_GB2312"/>
        <charset val="0"/>
      </rPr>
      <t>曲军荟，赵梓妍，于翔，张微</t>
    </r>
    <r>
      <rPr>
        <sz val="10"/>
        <rFont val="Times New Roman"/>
        <charset val="0"/>
      </rPr>
      <t>*</t>
    </r>
  </si>
  <si>
    <r>
      <rPr>
        <sz val="10"/>
        <rFont val="仿宋_GB2312"/>
        <charset val="0"/>
      </rPr>
      <t>见证明</t>
    </r>
    <r>
      <rPr>
        <sz val="10"/>
        <rFont val="Times New Roman"/>
        <charset val="0"/>
      </rPr>
      <t>1</t>
    </r>
  </si>
  <si>
    <t>2/4</t>
  </si>
  <si>
    <t>Portmanteau Word Detection Model based on LD Algorithm</t>
  </si>
  <si>
    <r>
      <rPr>
        <sz val="10"/>
        <rFont val="Times New Roman"/>
        <charset val="0"/>
      </rPr>
      <t>Ziyan Zhao</t>
    </r>
    <r>
      <rPr>
        <sz val="10"/>
        <rFont val="仿宋_GB2312"/>
        <charset val="0"/>
      </rPr>
      <t>，</t>
    </r>
    <r>
      <rPr>
        <sz val="10"/>
        <rFont val="Times New Roman"/>
        <charset val="0"/>
      </rPr>
      <t>Qin Huang</t>
    </r>
    <r>
      <rPr>
        <sz val="10"/>
        <rFont val="仿宋_GB2312"/>
        <charset val="0"/>
      </rPr>
      <t>，</t>
    </r>
    <r>
      <rPr>
        <sz val="10"/>
        <rFont val="Times New Roman"/>
        <charset val="0"/>
      </rPr>
      <t>Hui Fang</t>
    </r>
    <r>
      <rPr>
        <sz val="10"/>
        <rFont val="仿宋_GB2312"/>
        <charset val="0"/>
      </rPr>
      <t>，</t>
    </r>
    <r>
      <rPr>
        <sz val="10"/>
        <rFont val="Times New Roman"/>
        <charset val="0"/>
      </rPr>
      <t>Wei Zhang*</t>
    </r>
  </si>
  <si>
    <r>
      <rPr>
        <sz val="10"/>
        <rFont val="仿宋_GB2312"/>
        <charset val="0"/>
      </rPr>
      <t>见证明</t>
    </r>
    <r>
      <rPr>
        <sz val="10"/>
        <rFont val="Times New Roman"/>
        <charset val="0"/>
      </rPr>
      <t>2</t>
    </r>
  </si>
  <si>
    <t>Opportunity Scoring Model for Customer Relationship Management based on Supervised Machine Learning Algorithms</t>
  </si>
  <si>
    <t>SPIE Volume No.12712</t>
  </si>
  <si>
    <r>
      <rPr>
        <sz val="10"/>
        <rFont val="Times New Roman"/>
        <charset val="0"/>
      </rPr>
      <t>Ziyan Zhao</t>
    </r>
    <r>
      <rPr>
        <sz val="10"/>
        <rFont val="仿宋_GB2312"/>
        <charset val="0"/>
      </rPr>
      <t>、</t>
    </r>
    <r>
      <rPr>
        <sz val="10"/>
        <rFont val="Times New Roman"/>
        <charset val="0"/>
      </rPr>
      <t>Xinhui Lu</t>
    </r>
    <r>
      <rPr>
        <sz val="10"/>
        <rFont val="仿宋_GB2312"/>
        <charset val="0"/>
      </rPr>
      <t>、</t>
    </r>
    <r>
      <rPr>
        <sz val="10"/>
        <rFont val="Times New Roman"/>
        <charset val="0"/>
      </rPr>
      <t>Xin Li, Raelene Huang, Bing Leslie Yuan</t>
    </r>
    <r>
      <rPr>
        <sz val="10"/>
        <rFont val="仿宋_GB2312"/>
        <charset val="0"/>
      </rPr>
      <t>，</t>
    </r>
    <r>
      <rPr>
        <sz val="10"/>
        <rFont val="Times New Roman"/>
        <charset val="0"/>
      </rPr>
      <t>Wei Zhang*</t>
    </r>
  </si>
  <si>
    <t>https://www.spiedigitallibrary.org/conference-proceedings-of-spie/12712/127121N/Opportunity-scoring-model-for-customer-relationship-management-based-on-supervised/10.1117/12.2678859.full</t>
  </si>
  <si>
    <t>1/5</t>
  </si>
  <si>
    <t>Exploring the Optimization of Urban Ecological Spaces from a Perspective of Ecosystem Service Functions based on Remote-sensing Imagery</t>
  </si>
  <si>
    <t>SPIE Volume No.12552</t>
  </si>
  <si>
    <r>
      <rPr>
        <sz val="10"/>
        <rFont val="Times New Roman"/>
        <charset val="0"/>
      </rPr>
      <t>ZiYan Zhao</t>
    </r>
    <r>
      <rPr>
        <sz val="10"/>
        <rFont val="仿宋_GB2312"/>
        <charset val="0"/>
      </rPr>
      <t>，</t>
    </r>
    <r>
      <rPr>
        <sz val="10"/>
        <rFont val="Times New Roman"/>
        <charset val="0"/>
      </rPr>
      <t>Hui Fang</t>
    </r>
    <r>
      <rPr>
        <sz val="10"/>
        <rFont val="仿宋_GB2312"/>
        <charset val="0"/>
      </rPr>
      <t>，</t>
    </r>
    <r>
      <rPr>
        <sz val="10"/>
        <rFont val="Times New Roman"/>
        <charset val="0"/>
      </rPr>
      <t>HaiWei Zhou</t>
    </r>
    <r>
      <rPr>
        <sz val="10"/>
        <rFont val="仿宋_GB2312"/>
        <charset val="0"/>
      </rPr>
      <t>，</t>
    </r>
    <r>
      <rPr>
        <sz val="10"/>
        <rFont val="Times New Roman"/>
        <charset val="0"/>
      </rPr>
      <t>TingZhou Liu</t>
    </r>
    <r>
      <rPr>
        <sz val="10"/>
        <rFont val="仿宋_GB2312"/>
        <charset val="0"/>
      </rPr>
      <t>，</t>
    </r>
    <r>
      <rPr>
        <sz val="10"/>
        <rFont val="Times New Roman"/>
        <charset val="0"/>
      </rPr>
      <t>Wei Zhang*</t>
    </r>
  </si>
  <si>
    <t>https://www.spiedigitallibrary.org/conference-proceedings-of-spie/12552/1255239/Exploring-the-optimization-of-urban-ecological-spaces-from-a-perspective/10.1117/12.2667742.short</t>
  </si>
  <si>
    <t>Analytics on the Cloud – Inner Melbourne</t>
  </si>
  <si>
    <r>
      <rPr>
        <sz val="10"/>
        <rFont val="Times New Roman"/>
        <charset val="0"/>
      </rPr>
      <t>ZiYan Zhao</t>
    </r>
    <r>
      <rPr>
        <sz val="10"/>
        <rFont val="仿宋_GB2312"/>
        <charset val="0"/>
      </rPr>
      <t>，</t>
    </r>
    <r>
      <rPr>
        <sz val="10"/>
        <rFont val="Times New Roman"/>
        <charset val="0"/>
      </rPr>
      <t>WanQi Geng</t>
    </r>
    <r>
      <rPr>
        <sz val="10"/>
        <rFont val="仿宋_GB2312"/>
        <charset val="0"/>
      </rPr>
      <t>，</t>
    </r>
    <r>
      <rPr>
        <sz val="10"/>
        <rFont val="Times New Roman"/>
        <charset val="0"/>
      </rPr>
      <t>XueSen Li</t>
    </r>
    <r>
      <rPr>
        <sz val="10"/>
        <rFont val="仿宋_GB2312"/>
        <charset val="0"/>
      </rPr>
      <t>，</t>
    </r>
    <r>
      <rPr>
        <sz val="10"/>
        <rFont val="Times New Roman"/>
        <charset val="0"/>
      </rPr>
      <t>DeWei Yu</t>
    </r>
    <r>
      <rPr>
        <sz val="10"/>
        <rFont val="仿宋_GB2312"/>
        <charset val="0"/>
      </rPr>
      <t>，</t>
    </r>
    <r>
      <rPr>
        <sz val="10"/>
        <rFont val="Times New Roman"/>
        <charset val="0"/>
      </rPr>
      <t>Xuan Zhou</t>
    </r>
    <r>
      <rPr>
        <sz val="10"/>
        <rFont val="仿宋_GB2312"/>
        <charset val="0"/>
      </rPr>
      <t>，</t>
    </r>
    <r>
      <rPr>
        <sz val="10"/>
        <rFont val="Times New Roman"/>
        <charset val="0"/>
      </rPr>
      <t>Wei Zhang*</t>
    </r>
  </si>
  <si>
    <t>https://conferences.computer.org/cbasepub</t>
  </si>
  <si>
    <t>1/6</t>
  </si>
  <si>
    <t>SACANet: SCENE-AWARE CLASS ATTENTION NETWORK FOR SEMANTIC SEGMENTATION OF REMOTE SENSING IMAGES</t>
  </si>
  <si>
    <r>
      <rPr>
        <sz val="10"/>
        <rFont val="Times New Roman"/>
        <charset val="0"/>
      </rPr>
      <t>arXiv</t>
    </r>
    <r>
      <rPr>
        <sz val="10"/>
        <rFont val="仿宋_GB2312"/>
        <charset val="0"/>
      </rPr>
      <t>出版</t>
    </r>
  </si>
  <si>
    <r>
      <rPr>
        <sz val="10"/>
        <rFont val="Times New Roman"/>
        <charset val="0"/>
      </rPr>
      <t>CCF B</t>
    </r>
    <r>
      <rPr>
        <sz val="10"/>
        <rFont val="仿宋_GB2312"/>
        <charset val="0"/>
      </rPr>
      <t>类论文</t>
    </r>
  </si>
  <si>
    <t>Xiaowen Ma, Rui Che, Tingfeng Hong, Mengting Ma, Ziyan Zhao, Tian Feng* and Wei Zhang*</t>
  </si>
  <si>
    <t>https://arxiv.org/abs/2304.11424</t>
  </si>
  <si>
    <t>5/7</t>
  </si>
  <si>
    <t>STNet-Spatial and Temporal feature fusion network for change detection in remote sensing images</t>
  </si>
  <si>
    <t>Xiaowen Ma, Jiawei Yang, Tingfeng Hong, Mengting Ma, Ziyan Zhao, Tian Feng* and Wei Zhang*</t>
  </si>
  <si>
    <t>LOG-CAN: LOCAL-GLOBAL CLASS-AWARE NETWORK FOR SEMANTIC SEGMENTATION OF REMOTE SENSING IMAGES</t>
  </si>
  <si>
    <t>Xiaowen Ma, Mengting Ma, Chenlu Hu, Zhiyuan Song, Ziyan Zhao, Tian Feng*, Wei Zhang*</t>
  </si>
  <si>
    <t>https://arxiv.org/abs/2303.07747</t>
  </si>
  <si>
    <t>Applying Rely-guarantee Reasoning on Concurrent Memory Management and Mailbox in μc/OS-II: A Case Study</t>
  </si>
  <si>
    <t>Formal Methods for Industrial Critical Systems</t>
  </si>
  <si>
    <t>Huan Sun, Ziyu Mao, Jingyi Wang*, Ziyan Zhao, and Wenhai Wang*</t>
  </si>
  <si>
    <r>
      <rPr>
        <sz val="10"/>
        <rFont val="仿宋_GB2312"/>
        <charset val="0"/>
      </rPr>
      <t>见证明</t>
    </r>
    <r>
      <rPr>
        <sz val="10"/>
        <rFont val="Times New Roman"/>
        <charset val="0"/>
      </rPr>
      <t>3</t>
    </r>
  </si>
  <si>
    <t>https://link.springer.com/book/10.1007/978-3-031-43681-9</t>
  </si>
  <si>
    <t>3/5</t>
  </si>
  <si>
    <r>
      <rPr>
        <sz val="10"/>
        <color indexed="8"/>
        <rFont val="仿宋_GB2312"/>
        <charset val="0"/>
      </rPr>
      <t>张圣旭明</t>
    </r>
  </si>
  <si>
    <r>
      <rPr>
        <sz val="10"/>
        <color indexed="8"/>
        <rFont val="Times New Roman"/>
        <charset val="0"/>
      </rPr>
      <t>2023</t>
    </r>
    <r>
      <rPr>
        <sz val="10"/>
        <color indexed="8"/>
        <rFont val="仿宋_GB2312"/>
        <charset val="0"/>
      </rPr>
      <t>级博士班</t>
    </r>
  </si>
  <si>
    <r>
      <rPr>
        <sz val="10"/>
        <color indexed="8"/>
        <rFont val="仿宋_GB2312"/>
        <charset val="0"/>
      </rPr>
      <t>团员</t>
    </r>
  </si>
  <si>
    <t>A Loopback Network for Explainable Microvascular Invasion Classification</t>
  </si>
  <si>
    <t>IEEE/CVF Computer Vision and Pattern Recognition Conference</t>
  </si>
  <si>
    <t>Shengxuming Zhang, Tianqi Shi, Yang Jiang, Xiuming Zhang, Jie Lei, Zunlei Feng, Mingli Song</t>
  </si>
  <si>
    <t>1/7</t>
  </si>
  <si>
    <r>
      <rPr>
        <sz val="10"/>
        <color indexed="8"/>
        <rFont val="Times New Roman"/>
        <charset val="0"/>
      </rPr>
      <t>1</t>
    </r>
    <r>
      <rPr>
        <sz val="10"/>
        <color indexed="8"/>
        <rFont val="仿宋_GB2312"/>
        <charset val="0"/>
      </rPr>
      <t>、基于卷积神经网络的急性主动脉综合征</t>
    </r>
    <r>
      <rPr>
        <sz val="10"/>
        <color indexed="8"/>
        <rFont val="Times New Roman"/>
        <charset val="0"/>
      </rPr>
      <t>CT</t>
    </r>
    <r>
      <rPr>
        <sz val="10"/>
        <color indexed="8"/>
        <rFont val="仿宋_GB2312"/>
        <charset val="0"/>
      </rPr>
      <t>图像分类方法</t>
    </r>
    <r>
      <rPr>
        <sz val="10"/>
        <color indexed="8"/>
        <rFont val="Times New Roman"/>
        <charset val="0"/>
      </rPr>
      <t xml:space="preserve">
2</t>
    </r>
    <r>
      <rPr>
        <sz val="10"/>
        <color indexed="8"/>
        <rFont val="仿宋_GB2312"/>
        <charset val="0"/>
      </rPr>
      <t>、基于卷积神经网络的多模态显微图像细胞分割方法</t>
    </r>
  </si>
  <si>
    <r>
      <rPr>
        <sz val="10"/>
        <color indexed="8"/>
        <rFont val="Times New Roman"/>
        <charset val="0"/>
      </rPr>
      <t>1</t>
    </r>
    <r>
      <rPr>
        <sz val="10"/>
        <color indexed="8"/>
        <rFont val="仿宋_GB2312"/>
        <charset val="0"/>
      </rPr>
      <t>、发明专利</t>
    </r>
    <r>
      <rPr>
        <sz val="10"/>
        <color indexed="8"/>
        <rFont val="Times New Roman"/>
        <charset val="0"/>
      </rPr>
      <t xml:space="preserve">
2</t>
    </r>
    <r>
      <rPr>
        <sz val="10"/>
        <color indexed="8"/>
        <rFont val="仿宋_GB2312"/>
        <charset val="0"/>
      </rPr>
      <t>、发明专利</t>
    </r>
  </si>
  <si>
    <r>
      <rPr>
        <sz val="10"/>
        <color indexed="8"/>
        <rFont val="Times New Roman"/>
        <charset val="0"/>
      </rPr>
      <t>1</t>
    </r>
    <r>
      <rPr>
        <sz val="10"/>
        <color indexed="8"/>
        <rFont val="仿宋_GB2312"/>
        <charset val="0"/>
      </rPr>
      <t>、是（</t>
    </r>
    <r>
      <rPr>
        <sz val="10"/>
        <color indexed="8"/>
        <rFont val="Times New Roman"/>
        <charset val="0"/>
      </rPr>
      <t>2023.6.28</t>
    </r>
    <r>
      <rPr>
        <sz val="10"/>
        <color indexed="8"/>
        <rFont val="仿宋_GB2312"/>
        <charset val="0"/>
      </rPr>
      <t>）</t>
    </r>
    <r>
      <rPr>
        <sz val="10"/>
        <color indexed="8"/>
        <rFont val="Times New Roman"/>
        <charset val="0"/>
      </rPr>
      <t xml:space="preserve">
2</t>
    </r>
    <r>
      <rPr>
        <sz val="10"/>
        <color indexed="8"/>
        <rFont val="仿宋_GB2312"/>
        <charset val="0"/>
      </rPr>
      <t>、否</t>
    </r>
  </si>
  <si>
    <r>
      <rPr>
        <sz val="10"/>
        <color indexed="8"/>
        <rFont val="Times New Roman"/>
        <charset val="0"/>
      </rPr>
      <t>1</t>
    </r>
    <r>
      <rPr>
        <sz val="10"/>
        <color indexed="8"/>
        <rFont val="仿宋_GB2312"/>
        <charset val="0"/>
      </rPr>
      <t>、是（</t>
    </r>
    <r>
      <rPr>
        <sz val="10"/>
        <color indexed="8"/>
        <rFont val="Times New Roman"/>
        <charset val="0"/>
      </rPr>
      <t>2023.4.10</t>
    </r>
    <r>
      <rPr>
        <sz val="10"/>
        <color indexed="8"/>
        <rFont val="仿宋_GB2312"/>
        <charset val="0"/>
      </rPr>
      <t>）</t>
    </r>
    <r>
      <rPr>
        <sz val="10"/>
        <color indexed="8"/>
        <rFont val="Times New Roman"/>
        <charset val="0"/>
      </rPr>
      <t xml:space="preserve">
2</t>
    </r>
    <r>
      <rPr>
        <sz val="10"/>
        <color indexed="8"/>
        <rFont val="仿宋_GB2312"/>
        <charset val="0"/>
      </rPr>
      <t>、是（</t>
    </r>
    <r>
      <rPr>
        <sz val="10"/>
        <color indexed="8"/>
        <rFont val="Times New Roman"/>
        <charset val="0"/>
      </rPr>
      <t>2023.6.9</t>
    </r>
    <r>
      <rPr>
        <sz val="10"/>
        <color indexed="8"/>
        <rFont val="仿宋_GB2312"/>
        <charset val="0"/>
      </rPr>
      <t>）</t>
    </r>
  </si>
  <si>
    <r>
      <rPr>
        <sz val="10"/>
        <color indexed="8"/>
        <rFont val="Times New Roman"/>
        <charset val="0"/>
      </rPr>
      <t>1</t>
    </r>
    <r>
      <rPr>
        <sz val="10"/>
        <color indexed="8"/>
        <rFont val="仿宋_GB2312"/>
        <charset val="0"/>
      </rPr>
      <t>、冯尊磊</t>
    </r>
    <r>
      <rPr>
        <sz val="10"/>
        <color indexed="8"/>
        <rFont val="Times New Roman"/>
        <charset val="0"/>
      </rPr>
      <t xml:space="preserve">, </t>
    </r>
    <r>
      <rPr>
        <sz val="10"/>
        <color indexed="8"/>
        <rFont val="仿宋_GB2312"/>
        <charset val="0"/>
      </rPr>
      <t>张圣旭明</t>
    </r>
    <r>
      <rPr>
        <sz val="10"/>
        <color indexed="8"/>
        <rFont val="Times New Roman"/>
        <charset val="0"/>
      </rPr>
      <t xml:space="preserve">, </t>
    </r>
    <r>
      <rPr>
        <sz val="10"/>
        <color indexed="8"/>
        <rFont val="仿宋_GB2312"/>
        <charset val="0"/>
      </rPr>
      <t>胡凯文</t>
    </r>
    <r>
      <rPr>
        <sz val="10"/>
        <color indexed="8"/>
        <rFont val="Times New Roman"/>
        <charset val="0"/>
      </rPr>
      <t xml:space="preserve">, </t>
    </r>
    <r>
      <rPr>
        <sz val="10"/>
        <color indexed="8"/>
        <rFont val="仿宋_GB2312"/>
        <charset val="0"/>
      </rPr>
      <t>俞晓天</t>
    </r>
    <r>
      <rPr>
        <sz val="10"/>
        <color indexed="8"/>
        <rFont val="Times New Roman"/>
        <charset val="0"/>
      </rPr>
      <t xml:space="preserve">, </t>
    </r>
    <r>
      <rPr>
        <sz val="10"/>
        <color indexed="8"/>
        <rFont val="仿宋_GB2312"/>
        <charset val="0"/>
      </rPr>
      <t>宋明黎</t>
    </r>
    <r>
      <rPr>
        <sz val="10"/>
        <color indexed="8"/>
        <rFont val="Times New Roman"/>
        <charset val="0"/>
      </rPr>
      <t xml:space="preserve">
2</t>
    </r>
    <r>
      <rPr>
        <sz val="10"/>
        <color indexed="8"/>
        <rFont val="仿宋_GB2312"/>
        <charset val="0"/>
      </rPr>
      <t>、冯尊磊</t>
    </r>
    <r>
      <rPr>
        <sz val="10"/>
        <color indexed="8"/>
        <rFont val="Times New Roman"/>
        <charset val="0"/>
      </rPr>
      <t xml:space="preserve">, </t>
    </r>
    <r>
      <rPr>
        <sz val="10"/>
        <color indexed="8"/>
        <rFont val="仿宋_GB2312"/>
        <charset val="0"/>
      </rPr>
      <t>胡凯文</t>
    </r>
    <r>
      <rPr>
        <sz val="10"/>
        <color indexed="8"/>
        <rFont val="Times New Roman"/>
        <charset val="0"/>
      </rPr>
      <t xml:space="preserve">, </t>
    </r>
    <r>
      <rPr>
        <sz val="10"/>
        <color indexed="8"/>
        <rFont val="仿宋_GB2312"/>
        <charset val="0"/>
      </rPr>
      <t>张圣旭明</t>
    </r>
    <r>
      <rPr>
        <sz val="10"/>
        <color indexed="8"/>
        <rFont val="Times New Roman"/>
        <charset val="0"/>
      </rPr>
      <t xml:space="preserve">, </t>
    </r>
    <r>
      <rPr>
        <sz val="10"/>
        <color indexed="8"/>
        <rFont val="仿宋_GB2312"/>
        <charset val="0"/>
      </rPr>
      <t>俞晓天</t>
    </r>
    <r>
      <rPr>
        <sz val="10"/>
        <color indexed="8"/>
        <rFont val="Times New Roman"/>
        <charset val="0"/>
      </rPr>
      <t xml:space="preserve">, </t>
    </r>
    <r>
      <rPr>
        <sz val="10"/>
        <color indexed="8"/>
        <rFont val="仿宋_GB2312"/>
        <charset val="0"/>
      </rPr>
      <t>宋明黎</t>
    </r>
    <r>
      <rPr>
        <sz val="10"/>
        <color indexed="8"/>
        <rFont val="Times New Roman"/>
        <charset val="0"/>
      </rPr>
      <t xml:space="preserve">  </t>
    </r>
  </si>
  <si>
    <r>
      <rPr>
        <sz val="10"/>
        <color indexed="8"/>
        <rFont val="Times New Roman"/>
        <charset val="0"/>
      </rPr>
      <t>1</t>
    </r>
    <r>
      <rPr>
        <sz val="10"/>
        <color indexed="8"/>
        <rFont val="仿宋_GB2312"/>
        <charset val="0"/>
      </rPr>
      <t>、</t>
    </r>
    <r>
      <rPr>
        <sz val="10"/>
        <color indexed="8"/>
        <rFont val="Times New Roman"/>
        <charset val="0"/>
      </rPr>
      <t>2/5</t>
    </r>
    <r>
      <rPr>
        <sz val="10"/>
        <color indexed="8"/>
        <rFont val="仿宋_GB2312"/>
        <charset val="0"/>
      </rPr>
      <t>（导</t>
    </r>
    <r>
      <rPr>
        <sz val="10"/>
        <color indexed="8"/>
        <rFont val="Times New Roman"/>
        <charset val="0"/>
      </rPr>
      <t>1</t>
    </r>
    <r>
      <rPr>
        <sz val="10"/>
        <color indexed="8"/>
        <rFont val="仿宋_GB2312"/>
        <charset val="0"/>
      </rPr>
      <t>）</t>
    </r>
    <r>
      <rPr>
        <sz val="10"/>
        <color indexed="8"/>
        <rFont val="Times New Roman"/>
        <charset val="0"/>
      </rPr>
      <t xml:space="preserve">
2</t>
    </r>
    <r>
      <rPr>
        <sz val="10"/>
        <color indexed="8"/>
        <rFont val="仿宋_GB2312"/>
        <charset val="0"/>
      </rPr>
      <t>、</t>
    </r>
    <r>
      <rPr>
        <sz val="10"/>
        <color indexed="8"/>
        <rFont val="Times New Roman"/>
        <charset val="0"/>
      </rPr>
      <t>3/5</t>
    </r>
    <r>
      <rPr>
        <sz val="10"/>
        <color indexed="8"/>
        <rFont val="仿宋_GB2312"/>
        <charset val="0"/>
      </rPr>
      <t>（导</t>
    </r>
    <r>
      <rPr>
        <sz val="10"/>
        <color indexed="8"/>
        <rFont val="Times New Roman"/>
        <charset val="0"/>
      </rPr>
      <t>1</t>
    </r>
    <r>
      <rPr>
        <sz val="10"/>
        <color indexed="8"/>
        <rFont val="仿宋_GB2312"/>
        <charset val="0"/>
      </rPr>
      <t>）</t>
    </r>
  </si>
  <si>
    <t>Weakly Supervised Cell Segmentation in Multi-modality High-Resolution Microscopy Images
Honorable Mention Award</t>
  </si>
  <si>
    <t>Neural Information Processing Systems &amp;
University of Toronto</t>
  </si>
  <si>
    <r>
      <rPr>
        <sz val="10"/>
        <color indexed="8"/>
        <rFont val="仿宋_GB2312"/>
        <charset val="0"/>
      </rPr>
      <t>三等奖</t>
    </r>
  </si>
  <si>
    <t>Kaiwen Hu, Shengxuming Zhang, Zhijie Jia, Lechao Cheng, Zunlei Feng</t>
  </si>
  <si>
    <r>
      <rPr>
        <sz val="10"/>
        <color indexed="8"/>
        <rFont val="Times New Roman"/>
        <charset val="0"/>
      </rPr>
      <t>2/5</t>
    </r>
    <r>
      <rPr>
        <sz val="10"/>
        <color indexed="8"/>
        <rFont val="仿宋_GB2312"/>
        <charset val="0"/>
      </rPr>
      <t>（最后两名是指导老师）</t>
    </r>
  </si>
  <si>
    <r>
      <rPr>
        <sz val="10"/>
        <color indexed="8"/>
        <rFont val="仿宋_GB2312"/>
        <charset val="0"/>
      </rPr>
      <t>刘壮</t>
    </r>
  </si>
  <si>
    <t>Identify and Update Test Cases when Production Code Changes: A Transformer-based Approach</t>
  </si>
  <si>
    <t>IEEE/ACM International Conference on Automated Software Engineering (ASE)</t>
  </si>
  <si>
    <t>Xing Hu, Zhuang Liu, Xin Xia, Zhongxin Liu, Tongtong Xu, Xiaohu Yang</t>
  </si>
  <si>
    <r>
      <rPr>
        <sz val="10"/>
        <color indexed="8"/>
        <rFont val="仿宋_GB2312"/>
        <charset val="0"/>
      </rPr>
      <t>殷鑫</t>
    </r>
  </si>
  <si>
    <t>Distinguishing Look-Alike Innocent and Vulnerable Code by Subtle Semantic Representation Learning and Explanation</t>
  </si>
  <si>
    <t>ACM Joint European Software Engineering Conference and Symposium on the Foundations of Software Engineering</t>
  </si>
  <si>
    <t>Chao Ni, Xin Yin, Kaiwen Yang, Dehai Zhao, Zhenchang Xing, Xin Xia</t>
  </si>
  <si>
    <r>
      <rPr>
        <sz val="10"/>
        <color indexed="8"/>
        <rFont val="仿宋_GB2312"/>
        <charset val="0"/>
      </rPr>
      <t>赵昱</t>
    </r>
  </si>
  <si>
    <t>Diffusion Policies as Multi-Agent Reinforcement</t>
  </si>
  <si>
    <t>International Conference on Artificial Neural Networks</t>
  </si>
  <si>
    <t>Jinkun Geng, Xiubo Liang*, Hongzhi Wang, and Yu Zhao</t>
  </si>
  <si>
    <t>4/4</t>
  </si>
  <si>
    <r>
      <rPr>
        <sz val="10"/>
        <color rgb="FF000000"/>
        <rFont val="仿宋_GB2312"/>
        <charset val="134"/>
      </rPr>
      <t>曾志豪</t>
    </r>
  </si>
  <si>
    <t>FLBooster: A Unified and Efficient Platform for Federated Learning Acceleration</t>
  </si>
  <si>
    <t>2023 IEEE 39th International Conference on Data Engineering</t>
  </si>
  <si>
    <r>
      <rPr>
        <sz val="10"/>
        <color rgb="FF000000"/>
        <rFont val="Times New Roman"/>
        <charset val="134"/>
      </rPr>
      <t>CCF A</t>
    </r>
    <r>
      <rPr>
        <sz val="10"/>
        <color rgb="FF000000"/>
        <rFont val="仿宋_GB2312"/>
        <charset val="134"/>
      </rPr>
      <t>类论文</t>
    </r>
  </si>
  <si>
    <r>
      <rPr>
        <sz val="10"/>
        <color rgb="FF000000"/>
        <rFont val="仿宋_GB2312"/>
        <charset val="134"/>
      </rPr>
      <t>曾志豪</t>
    </r>
    <r>
      <rPr>
        <sz val="10"/>
        <color rgb="FF000000"/>
        <rFont val="Times New Roman"/>
        <charset val="134"/>
      </rPr>
      <t xml:space="preserve">, </t>
    </r>
    <r>
      <rPr>
        <sz val="10"/>
        <color rgb="FF000000"/>
        <rFont val="仿宋_GB2312"/>
        <charset val="134"/>
      </rPr>
      <t>杜云滔</t>
    </r>
    <r>
      <rPr>
        <sz val="10"/>
        <color rgb="FF000000"/>
        <rFont val="Times New Roman"/>
        <charset val="134"/>
      </rPr>
      <t xml:space="preserve">, </t>
    </r>
    <r>
      <rPr>
        <sz val="10"/>
        <color rgb="FF000000"/>
        <rFont val="仿宋_GB2312"/>
        <charset val="134"/>
      </rPr>
      <t>房子荃</t>
    </r>
    <r>
      <rPr>
        <sz val="10"/>
        <color rgb="FF000000"/>
        <rFont val="Times New Roman"/>
        <charset val="134"/>
      </rPr>
      <t xml:space="preserve">, </t>
    </r>
    <r>
      <rPr>
        <sz val="10"/>
        <color rgb="FF000000"/>
        <rFont val="仿宋_GB2312"/>
        <charset val="134"/>
      </rPr>
      <t>陈璐</t>
    </r>
    <r>
      <rPr>
        <sz val="10"/>
        <color rgb="FF000000"/>
        <rFont val="Times New Roman"/>
        <charset val="134"/>
      </rPr>
      <t xml:space="preserve">, </t>
    </r>
    <r>
      <rPr>
        <sz val="10"/>
        <color rgb="FF000000"/>
        <rFont val="仿宋_GB2312"/>
        <charset val="134"/>
      </rPr>
      <t>浦世亮</t>
    </r>
    <r>
      <rPr>
        <sz val="10"/>
        <color rgb="FF000000"/>
        <rFont val="Times New Roman"/>
        <charset val="134"/>
      </rPr>
      <t xml:space="preserve">, </t>
    </r>
    <r>
      <rPr>
        <sz val="10"/>
        <color rgb="FF000000"/>
        <rFont val="仿宋_GB2312"/>
        <charset val="134"/>
      </rPr>
      <t>陈国栋</t>
    </r>
    <r>
      <rPr>
        <sz val="10"/>
        <color rgb="FF000000"/>
        <rFont val="Times New Roman"/>
        <charset val="134"/>
      </rPr>
      <t xml:space="preserve">, </t>
    </r>
    <r>
      <rPr>
        <sz val="10"/>
        <color rgb="FF000000"/>
        <rFont val="仿宋_GB2312"/>
        <charset val="134"/>
      </rPr>
      <t>王辉</t>
    </r>
    <r>
      <rPr>
        <sz val="10"/>
        <color rgb="FF000000"/>
        <rFont val="Times New Roman"/>
        <charset val="134"/>
      </rPr>
      <t xml:space="preserve">, </t>
    </r>
    <r>
      <rPr>
        <sz val="10"/>
        <color rgb="FF000000"/>
        <rFont val="仿宋_GB2312"/>
        <charset val="134"/>
      </rPr>
      <t>高云君</t>
    </r>
  </si>
  <si>
    <t>1/1</t>
  </si>
  <si>
    <r>
      <rPr>
        <sz val="10"/>
        <color rgb="FF000000"/>
        <rFont val="仿宋_GB2312"/>
        <charset val="134"/>
      </rPr>
      <t>罗诗雅</t>
    </r>
  </si>
  <si>
    <r>
      <rPr>
        <sz val="10"/>
        <color rgb="FF000000"/>
        <rFont val="仿宋_GB2312"/>
        <charset val="134"/>
      </rPr>
      <t>共青团员</t>
    </r>
  </si>
  <si>
    <r>
      <rPr>
        <sz val="10"/>
        <color rgb="FF000000"/>
        <rFont val="仿宋_GB2312"/>
        <charset val="134"/>
      </rPr>
      <t>《</t>
    </r>
    <r>
      <rPr>
        <sz val="10"/>
        <color rgb="FF000000"/>
        <rFont val="Times New Roman"/>
        <charset val="134"/>
      </rPr>
      <t>Knowledge Distillation with Deep Supervision</t>
    </r>
    <r>
      <rPr>
        <sz val="10"/>
        <color rgb="FF000000"/>
        <rFont val="仿宋_GB2312"/>
        <charset val="134"/>
      </rPr>
      <t>》、《</t>
    </r>
    <r>
      <rPr>
        <sz val="10"/>
        <color rgb="FF000000"/>
        <rFont val="Times New Roman"/>
        <charset val="134"/>
      </rPr>
      <t>Customizing Synthetic Data for Data-Free Student Learning</t>
    </r>
    <r>
      <rPr>
        <sz val="10"/>
        <color rgb="FF000000"/>
        <rFont val="仿宋_GB2312"/>
        <charset val="134"/>
      </rPr>
      <t>》</t>
    </r>
  </si>
  <si>
    <r>
      <rPr>
        <sz val="10"/>
        <color rgb="FF000000"/>
        <rFont val="Times New Roman"/>
        <charset val="134"/>
      </rPr>
      <t>2023 International Joint Conference on Neural Networks (IJCNN)</t>
    </r>
    <r>
      <rPr>
        <sz val="10"/>
        <color rgb="FF000000"/>
        <rFont val="仿宋_GB2312"/>
        <charset val="134"/>
      </rPr>
      <t>、</t>
    </r>
    <r>
      <rPr>
        <sz val="10"/>
        <color rgb="FF000000"/>
        <rFont val="Times New Roman"/>
        <charset val="134"/>
      </rPr>
      <t>2023 IEEE International Conference on Multimedia and Expo (ICME)</t>
    </r>
  </si>
  <si>
    <r>
      <rPr>
        <sz val="10"/>
        <color rgb="FF000000"/>
        <rFont val="Times New Roman"/>
        <charset val="134"/>
      </rPr>
      <t>2023-08-02</t>
    </r>
    <r>
      <rPr>
        <sz val="10"/>
        <color rgb="FF000000"/>
        <rFont val="仿宋_GB2312"/>
        <charset val="134"/>
      </rPr>
      <t>、</t>
    </r>
    <r>
      <rPr>
        <sz val="10"/>
        <color rgb="FF000000"/>
        <rFont val="Times New Roman"/>
        <charset val="134"/>
      </rPr>
      <t>2023-08-25</t>
    </r>
  </si>
  <si>
    <r>
      <rPr>
        <sz val="10"/>
        <color rgb="FF000000"/>
        <rFont val="Times New Roman"/>
        <charset val="134"/>
      </rPr>
      <t>CCF C</t>
    </r>
    <r>
      <rPr>
        <sz val="10"/>
        <color rgb="FF000000"/>
        <rFont val="仿宋_GB2312"/>
        <charset val="134"/>
      </rPr>
      <t>类论文、</t>
    </r>
    <r>
      <rPr>
        <sz val="10"/>
        <color rgb="FF000000"/>
        <rFont val="Times New Roman"/>
        <charset val="134"/>
      </rPr>
      <t>CCF B</t>
    </r>
    <r>
      <rPr>
        <sz val="10"/>
        <color rgb="FF000000"/>
        <rFont val="仿宋_GB2312"/>
        <charset val="134"/>
      </rPr>
      <t>类论文</t>
    </r>
  </si>
  <si>
    <r>
      <rPr>
        <sz val="10"/>
        <color rgb="FF000000"/>
        <rFont val="Times New Roman"/>
        <charset val="134"/>
      </rPr>
      <t xml:space="preserve">Shiya Luo, Defang Chen, Can Wang </t>
    </r>
    <r>
      <rPr>
        <sz val="10"/>
        <color rgb="FF000000"/>
        <rFont val="仿宋_GB2312"/>
        <charset val="134"/>
      </rPr>
      <t>、</t>
    </r>
    <r>
      <rPr>
        <sz val="10"/>
        <color rgb="FF000000"/>
        <rFont val="Times New Roman"/>
        <charset val="134"/>
      </rPr>
      <t xml:space="preserve"> Shiya Luo, Defang Chen, Can Wang</t>
    </r>
  </si>
  <si>
    <r>
      <rPr>
        <sz val="10"/>
        <color rgb="FF000000"/>
        <rFont val="Times New Roman"/>
        <charset val="134"/>
      </rPr>
      <t>1/3</t>
    </r>
    <r>
      <rPr>
        <sz val="10"/>
        <color rgb="FF000000"/>
        <rFont val="仿宋_GB2312"/>
        <charset val="134"/>
      </rPr>
      <t>、</t>
    </r>
    <r>
      <rPr>
        <sz val="10"/>
        <color rgb="FF000000"/>
        <rFont val="Times New Roman"/>
        <charset val="134"/>
      </rPr>
      <t>1/3</t>
    </r>
  </si>
  <si>
    <r>
      <rPr>
        <sz val="10"/>
        <color rgb="FF000000"/>
        <rFont val="仿宋_GB2312"/>
        <charset val="134"/>
      </rPr>
      <t>《一种基于学生反馈的无数据知识蒸馏方法》</t>
    </r>
  </si>
  <si>
    <r>
      <rPr>
        <sz val="10"/>
        <color rgb="FF000000"/>
        <rFont val="仿宋_GB2312"/>
        <charset val="134"/>
      </rPr>
      <t>发明专利</t>
    </r>
  </si>
  <si>
    <r>
      <rPr>
        <sz val="10"/>
        <color rgb="FF000000"/>
        <rFont val="仿宋_GB2312"/>
        <charset val="134"/>
      </rPr>
      <t>否</t>
    </r>
  </si>
  <si>
    <r>
      <rPr>
        <sz val="10"/>
        <color rgb="FF000000"/>
        <rFont val="仿宋_GB2312"/>
        <charset val="134"/>
      </rPr>
      <t>是（</t>
    </r>
    <r>
      <rPr>
        <sz val="10"/>
        <color rgb="FF000000"/>
        <rFont val="Times New Roman"/>
        <charset val="134"/>
      </rPr>
      <t>2022-11-29</t>
    </r>
    <r>
      <rPr>
        <sz val="10"/>
        <color rgb="FF000000"/>
        <rFont val="仿宋_GB2312"/>
        <charset val="134"/>
      </rPr>
      <t>）</t>
    </r>
  </si>
  <si>
    <r>
      <rPr>
        <sz val="10"/>
        <color rgb="FF000000"/>
        <rFont val="仿宋_GB2312"/>
        <charset val="134"/>
      </rPr>
      <t>王灿，罗诗雅，陈德仿，冯雁，史麒豪</t>
    </r>
  </si>
  <si>
    <r>
      <rPr>
        <sz val="10"/>
        <color rgb="FF000000"/>
        <rFont val="Times New Roman"/>
        <charset val="134"/>
      </rPr>
      <t>2/5</t>
    </r>
    <r>
      <rPr>
        <sz val="10"/>
        <color rgb="FF000000"/>
        <rFont val="仿宋_GB2312"/>
        <charset val="134"/>
      </rPr>
      <t>、</t>
    </r>
  </si>
  <si>
    <r>
      <rPr>
        <sz val="10"/>
        <color rgb="FF000000"/>
        <rFont val="仿宋_GB2312"/>
        <charset val="134"/>
      </rPr>
      <t>王松</t>
    </r>
  </si>
  <si>
    <t>LiDAR2Map: In Defense of LiDAR-Based Semantic Map Construction Using Online Camera Distillation</t>
  </si>
  <si>
    <t>CVPR2023</t>
  </si>
  <si>
    <t>Song Wang, Wentong Li, Wenyu Liu, Xiaolu Liu, Jianke Zhu</t>
  </si>
  <si>
    <r>
      <rPr>
        <sz val="10"/>
        <color rgb="FF000000"/>
        <rFont val="仿宋_GB2312"/>
        <charset val="134"/>
      </rPr>
      <t>中国研究生人工智能创新大赛</t>
    </r>
  </si>
  <si>
    <r>
      <rPr>
        <sz val="10"/>
        <color rgb="FF000000"/>
        <rFont val="仿宋_GB2312"/>
        <charset val="134"/>
      </rPr>
      <t>中国学位与研究生教育学会</t>
    </r>
  </si>
  <si>
    <r>
      <rPr>
        <sz val="10"/>
        <color rgb="FF000000"/>
        <rFont val="仿宋_GB2312"/>
        <charset val="134"/>
      </rPr>
      <t>三等奖</t>
    </r>
  </si>
  <si>
    <r>
      <rPr>
        <sz val="10"/>
        <color rgb="FF000000"/>
        <rFont val="仿宋_GB2312"/>
        <charset val="134"/>
      </rPr>
      <t>许惠婷，王松，刘文瑜，李文通</t>
    </r>
  </si>
  <si>
    <r>
      <rPr>
        <sz val="10"/>
        <color rgb="FF000000"/>
        <rFont val="仿宋_GB2312"/>
        <charset val="134"/>
      </rPr>
      <t>学院官网公示</t>
    </r>
  </si>
  <si>
    <t>Point2Mask: Point-supervised Panoptic Segmentation via Optimal Transport</t>
  </si>
  <si>
    <t>Wentong Li, Yuqian Yuan, Song Wang, Jianke Zhu, Jianshu Li, Jian Liu, Lei Zhang</t>
  </si>
  <si>
    <t>3/7</t>
  </si>
  <si>
    <r>
      <rPr>
        <sz val="10"/>
        <color rgb="FF000000"/>
        <rFont val="仿宋_GB2312"/>
        <charset val="134"/>
      </rPr>
      <t>朱鑫军</t>
    </r>
  </si>
  <si>
    <t>Knowledge-refined Denoising Network for Robust Recommendation</t>
  </si>
  <si>
    <t>SIGIR2023</t>
  </si>
  <si>
    <t>2023.7.24</t>
  </si>
  <si>
    <t>Xinjun Zhu, Yuntao Du, Yuren Mao, Lu Chen, Yujia Hu, Yunjun Gao</t>
  </si>
  <si>
    <r>
      <rPr>
        <sz val="10"/>
        <color rgb="FF000000"/>
        <rFont val="仿宋_GB2312"/>
        <charset val="134"/>
      </rPr>
      <t>罗子怡</t>
    </r>
  </si>
  <si>
    <r>
      <rPr>
        <sz val="10"/>
        <color rgb="FF000000"/>
        <rFont val="仿宋_GB2312"/>
        <charset val="134"/>
      </rPr>
      <t>预备党员</t>
    </r>
  </si>
  <si>
    <r>
      <rPr>
        <sz val="10"/>
        <color rgb="FF000000"/>
        <rFont val="仿宋_GB2312"/>
        <charset val="134"/>
      </rPr>
      <t>一种基于浏览器插件的网页无障碍检测方法</t>
    </r>
  </si>
  <si>
    <r>
      <rPr>
        <sz val="10"/>
        <color rgb="FF000000"/>
        <rFont val="仿宋_GB2312"/>
        <charset val="134"/>
      </rPr>
      <t>是（</t>
    </r>
    <r>
      <rPr>
        <sz val="10"/>
        <color rgb="FF000000"/>
        <rFont val="Times New Roman"/>
        <charset val="134"/>
      </rPr>
      <t>2023-4-11</t>
    </r>
    <r>
      <rPr>
        <sz val="10"/>
        <color rgb="FF000000"/>
        <rFont val="仿宋_GB2312"/>
        <charset val="134"/>
      </rPr>
      <t>）</t>
    </r>
  </si>
  <si>
    <r>
      <rPr>
        <sz val="10"/>
        <color rgb="FF000000"/>
        <rFont val="仿宋_GB2312"/>
        <charset val="134"/>
      </rPr>
      <t>卜佳俊、罗子怡、周晟</t>
    </r>
  </si>
  <si>
    <r>
      <rPr>
        <sz val="10"/>
        <color rgb="FF000000"/>
        <rFont val="Times New Roman"/>
        <charset val="134"/>
      </rPr>
      <t>2/3</t>
    </r>
    <r>
      <rPr>
        <sz val="10"/>
        <color rgb="FF000000"/>
        <rFont val="仿宋_GB2312"/>
        <charset val="134"/>
      </rPr>
      <t>。</t>
    </r>
  </si>
  <si>
    <r>
      <rPr>
        <sz val="10"/>
        <color rgb="FF000000"/>
        <rFont val="仿宋_GB2312"/>
        <charset val="134"/>
      </rPr>
      <t>徐嘉晨</t>
    </r>
  </si>
  <si>
    <r>
      <rPr>
        <sz val="10"/>
        <color rgb="FF000000"/>
        <rFont val="仿宋_GB2312"/>
        <charset val="134"/>
      </rPr>
      <t>《</t>
    </r>
    <r>
      <rPr>
        <sz val="10"/>
        <color rgb="FF000000"/>
        <rFont val="Times New Roman"/>
        <charset val="134"/>
      </rPr>
      <t>An Efficient and Distributed Framework for Real-Time Trajectory Stream Clustering</t>
    </r>
    <r>
      <rPr>
        <sz val="10"/>
        <color rgb="FF000000"/>
        <rFont val="仿宋_GB2312"/>
        <charset val="134"/>
      </rPr>
      <t>》；《</t>
    </r>
    <r>
      <rPr>
        <sz val="10"/>
        <color rgb="FF000000"/>
        <rFont val="Times New Roman"/>
        <charset val="134"/>
      </rPr>
      <t>Ghost: A General Framework for High-Performance Online Similarity Queries over Distributed Trajectory Streams</t>
    </r>
    <r>
      <rPr>
        <sz val="10"/>
        <color rgb="FF000000"/>
        <rFont val="仿宋_GB2312"/>
        <charset val="134"/>
      </rPr>
      <t>》</t>
    </r>
  </si>
  <si>
    <r>
      <rPr>
        <sz val="10"/>
        <color rgb="FF000000"/>
        <rFont val="Times New Roman"/>
        <charset val="134"/>
      </rPr>
      <t>TKDE23</t>
    </r>
    <r>
      <rPr>
        <sz val="10"/>
        <color rgb="FF000000"/>
        <rFont val="仿宋_GB2312"/>
        <charset val="134"/>
      </rPr>
      <t>；</t>
    </r>
    <r>
      <rPr>
        <sz val="10"/>
        <color rgb="FF000000"/>
        <rFont val="Times New Roman"/>
        <charset val="134"/>
      </rPr>
      <t>SIGMOD23</t>
    </r>
  </si>
  <si>
    <r>
      <rPr>
        <sz val="10"/>
        <color rgb="FF000000"/>
        <rFont val="Times New Roman"/>
        <charset val="134"/>
      </rPr>
      <t>23-09-05</t>
    </r>
    <r>
      <rPr>
        <sz val="10"/>
        <color rgb="FF000000"/>
        <rFont val="仿宋_GB2312"/>
        <charset val="134"/>
      </rPr>
      <t>；</t>
    </r>
    <r>
      <rPr>
        <sz val="10"/>
        <color rgb="FF000000"/>
        <rFont val="Times New Roman"/>
        <charset val="134"/>
      </rPr>
      <t>23-06-20</t>
    </r>
  </si>
  <si>
    <r>
      <rPr>
        <sz val="10"/>
        <color rgb="FF000000"/>
        <rFont val="Times New Roman"/>
        <charset val="134"/>
      </rPr>
      <t>CCF A</t>
    </r>
    <r>
      <rPr>
        <sz val="10"/>
        <color rgb="FF000000"/>
        <rFont val="仿宋_GB2312"/>
        <charset val="134"/>
      </rPr>
      <t>类论文；</t>
    </r>
    <r>
      <rPr>
        <sz val="10"/>
        <color rgb="FF000000"/>
        <rFont val="Times New Roman"/>
        <charset val="134"/>
      </rPr>
      <t>CCF A</t>
    </r>
    <r>
      <rPr>
        <sz val="10"/>
        <color rgb="FF000000"/>
        <rFont val="仿宋_GB2312"/>
        <charset val="134"/>
      </rPr>
      <t>类论文</t>
    </r>
  </si>
  <si>
    <r>
      <rPr>
        <sz val="10"/>
        <color rgb="FF000000"/>
        <rFont val="Times New Roman"/>
        <charset val="134"/>
      </rPr>
      <t>Yunjun Gao, Ziquan Fang, Jiachen Xu, Shenghao Gong, Chunhui Shen, Lu Chen</t>
    </r>
    <r>
      <rPr>
        <sz val="10"/>
        <color rgb="FF000000"/>
        <rFont val="仿宋_GB2312"/>
        <charset val="134"/>
      </rPr>
      <t>；</t>
    </r>
    <r>
      <rPr>
        <sz val="10"/>
        <color rgb="FF000000"/>
        <rFont val="Times New Roman"/>
        <charset val="134"/>
      </rPr>
      <t xml:space="preserve"> Ziquan Fang, Shenghao Gong, Lu Chen, Jiachen Xu, Yunjun Gao, Christian S. Jensen</t>
    </r>
  </si>
  <si>
    <r>
      <rPr>
        <sz val="10"/>
        <color rgb="FF000000"/>
        <rFont val="Times New Roman"/>
        <charset val="134"/>
      </rPr>
      <t>3/6</t>
    </r>
    <r>
      <rPr>
        <sz val="10"/>
        <color rgb="FF000000"/>
        <rFont val="仿宋_GB2312"/>
        <charset val="134"/>
      </rPr>
      <t>；</t>
    </r>
    <r>
      <rPr>
        <sz val="10"/>
        <color rgb="FF000000"/>
        <rFont val="Times New Roman"/>
        <charset val="134"/>
      </rPr>
      <t>4/6</t>
    </r>
  </si>
  <si>
    <r>
      <rPr>
        <sz val="10"/>
        <color rgb="FF000000"/>
        <rFont val="仿宋_GB2312"/>
        <charset val="134"/>
      </rPr>
      <t>詹辉</t>
    </r>
  </si>
  <si>
    <r>
      <rPr>
        <sz val="10"/>
        <color rgb="FF000000"/>
        <rFont val="仿宋_GB2312"/>
        <charset val="134"/>
      </rPr>
      <t>《一种基于多设备协同的边端集群调度方法》</t>
    </r>
  </si>
  <si>
    <r>
      <rPr>
        <sz val="10"/>
        <color rgb="FF000000"/>
        <rFont val="仿宋_GB2312"/>
        <charset val="134"/>
      </rPr>
      <t>是（</t>
    </r>
    <r>
      <rPr>
        <sz val="10"/>
        <color rgb="FF000000"/>
        <rFont val="Times New Roman"/>
        <charset val="134"/>
      </rPr>
      <t>2023-4-4</t>
    </r>
    <r>
      <rPr>
        <sz val="10"/>
        <color rgb="FF000000"/>
        <rFont val="仿宋_GB2312"/>
        <charset val="134"/>
      </rPr>
      <t>）</t>
    </r>
  </si>
  <si>
    <r>
      <rPr>
        <sz val="10"/>
        <color rgb="FF000000"/>
        <rFont val="仿宋_GB2312"/>
        <charset val="134"/>
      </rPr>
      <t>卜佳俊</t>
    </r>
    <r>
      <rPr>
        <sz val="10"/>
        <color rgb="FF000000"/>
        <rFont val="Times New Roman"/>
        <charset val="134"/>
      </rPr>
      <t>;</t>
    </r>
    <r>
      <rPr>
        <sz val="10"/>
        <color rgb="FF000000"/>
        <rFont val="仿宋_GB2312"/>
        <charset val="134"/>
      </rPr>
      <t>周晟</t>
    </r>
    <r>
      <rPr>
        <sz val="10"/>
        <color rgb="FF000000"/>
        <rFont val="Times New Roman"/>
        <charset val="134"/>
      </rPr>
      <t>;</t>
    </r>
    <r>
      <rPr>
        <sz val="10"/>
        <color rgb="FF000000"/>
        <rFont val="仿宋_GB2312"/>
        <charset val="134"/>
      </rPr>
      <t>詹辉</t>
    </r>
  </si>
  <si>
    <t>3/3.</t>
  </si>
  <si>
    <r>
      <rPr>
        <sz val="10"/>
        <color rgb="FF000000"/>
        <rFont val="仿宋_GB2312"/>
        <charset val="134"/>
      </rPr>
      <t>徐文祥</t>
    </r>
  </si>
  <si>
    <t>Propheter: Prophetic Teacher Guided Long-Tailed Distribution Learning</t>
  </si>
  <si>
    <t>ICONIP2023</t>
  </si>
  <si>
    <r>
      <rPr>
        <sz val="10"/>
        <color rgb="FF000000"/>
        <rFont val="Times New Roman"/>
        <charset val="134"/>
      </rPr>
      <t>CCF C</t>
    </r>
    <r>
      <rPr>
        <sz val="10"/>
        <color rgb="FF000000"/>
        <rFont val="仿宋_GB2312"/>
        <charset val="134"/>
      </rPr>
      <t>类论文</t>
    </r>
  </si>
  <si>
    <t>Wenxiang Xu, Yongcheng Jing, Linyun Zhou, Wenqi Huang, Lechao Cheng, Zunlei Feng, Mingli Song</t>
  </si>
  <si>
    <r>
      <rPr>
        <sz val="10"/>
        <color rgb="FF000000"/>
        <rFont val="仿宋_GB2312"/>
        <charset val="134"/>
      </rPr>
      <t>曾晓灿</t>
    </r>
  </si>
  <si>
    <t>Towards Explainable Table Interpretation Using Multi-view Explanations</t>
  </si>
  <si>
    <t>ICDE2023</t>
  </si>
  <si>
    <t>Yunjun Gao, Pengfei Wang, Xiaocan Zeng, Lu Chen, Yuren Mao, Ziheng Wei, Miao Li</t>
  </si>
  <si>
    <t>3/7.</t>
  </si>
  <si>
    <r>
      <rPr>
        <sz val="10"/>
        <color rgb="FF000000"/>
        <rFont val="仿宋_GB2312"/>
        <charset val="134"/>
      </rPr>
      <t>一种基于无源领域自适应的商品实体匹配方法及装置</t>
    </r>
  </si>
  <si>
    <r>
      <rPr>
        <sz val="10"/>
        <color rgb="FF000000"/>
        <rFont val="仿宋_GB2312"/>
        <charset val="134"/>
      </rPr>
      <t>是（</t>
    </r>
    <r>
      <rPr>
        <sz val="10"/>
        <color rgb="FF000000"/>
        <rFont val="Times New Roman"/>
        <charset val="134"/>
      </rPr>
      <t>2023/9/22</t>
    </r>
    <r>
      <rPr>
        <sz val="10"/>
        <color rgb="FF000000"/>
        <rFont val="仿宋_GB2312"/>
        <charset val="134"/>
      </rPr>
      <t>）</t>
    </r>
  </si>
  <si>
    <r>
      <rPr>
        <sz val="10"/>
        <color rgb="FF000000"/>
        <rFont val="仿宋_GB2312"/>
        <charset val="134"/>
      </rPr>
      <t>陈璐</t>
    </r>
    <r>
      <rPr>
        <sz val="10"/>
        <color rgb="FF000000"/>
        <rFont val="Times New Roman"/>
        <charset val="134"/>
      </rPr>
      <t>;</t>
    </r>
    <r>
      <rPr>
        <sz val="10"/>
        <color rgb="FF000000"/>
        <rFont val="仿宋_GB2312"/>
        <charset val="134"/>
      </rPr>
      <t>曾晓灿</t>
    </r>
    <r>
      <rPr>
        <sz val="10"/>
        <color rgb="FF000000"/>
        <rFont val="Times New Roman"/>
        <charset val="134"/>
      </rPr>
      <t>;</t>
    </r>
    <r>
      <rPr>
        <sz val="10"/>
        <color rgb="FF000000"/>
        <rFont val="仿宋_GB2312"/>
        <charset val="134"/>
      </rPr>
      <t>高云君</t>
    </r>
    <r>
      <rPr>
        <sz val="10"/>
        <color rgb="FF000000"/>
        <rFont val="Times New Roman"/>
        <charset val="134"/>
      </rPr>
      <t>;</t>
    </r>
    <r>
      <rPr>
        <sz val="10"/>
        <color rgb="FF000000"/>
        <rFont val="仿宋_GB2312"/>
        <charset val="134"/>
      </rPr>
      <t>毛玉仁</t>
    </r>
    <r>
      <rPr>
        <sz val="10"/>
        <color rgb="FF000000"/>
        <rFont val="Times New Roman"/>
        <charset val="134"/>
      </rPr>
      <t>;</t>
    </r>
    <r>
      <rPr>
        <sz val="10"/>
        <color rgb="FF000000"/>
        <rFont val="仿宋_GB2312"/>
        <charset val="134"/>
      </rPr>
      <t>汪鹏飞</t>
    </r>
  </si>
  <si>
    <r>
      <rPr>
        <sz val="10"/>
        <color rgb="FF000000"/>
        <rFont val="Times New Roman"/>
        <charset val="134"/>
      </rPr>
      <t>2/5</t>
    </r>
    <r>
      <rPr>
        <sz val="10"/>
        <color rgb="FF000000"/>
        <rFont val="仿宋_GB2312"/>
        <charset val="134"/>
      </rPr>
      <t>。</t>
    </r>
  </si>
  <si>
    <r>
      <rPr>
        <sz val="10"/>
        <color rgb="FF000000"/>
        <rFont val="仿宋_GB2312"/>
        <charset val="134"/>
      </rPr>
      <t>梁孝转</t>
    </r>
  </si>
  <si>
    <t>Contrastive Demonstration Tuning for Pre-trained Language Models</t>
  </si>
  <si>
    <t>EMNLP2023</t>
  </si>
  <si>
    <r>
      <rPr>
        <sz val="10"/>
        <color rgb="FF000000"/>
        <rFont val="仿宋_GB2312"/>
        <charset val="134"/>
      </rPr>
      <t>《清华大学新版计算机学科推荐学术会议和期刊列表》</t>
    </r>
    <r>
      <rPr>
        <sz val="10"/>
        <color rgb="FF000000"/>
        <rFont val="Times New Roman"/>
        <charset val="134"/>
      </rPr>
      <t>A</t>
    </r>
    <r>
      <rPr>
        <sz val="10"/>
        <color rgb="FF000000"/>
        <rFont val="仿宋_GB2312"/>
        <charset val="134"/>
      </rPr>
      <t>类论文</t>
    </r>
  </si>
  <si>
    <t>Xiaozhuan Liang, Ningyu Zhang, Siyuan Cheng, Zhenru Zhang, Chuanqi Tan, Huajun Chen</t>
  </si>
  <si>
    <t>Decoupling Knowledge from Memorization:
Retrieval-augmented Prompt Learning</t>
  </si>
  <si>
    <t>NeurIPS2022</t>
  </si>
  <si>
    <t>Xiang Chen, Lei Li, Ningyu Zhang, Xiaozhuan Liang, Shumin Deng, Chuanqi Tan, Fei Huang, Luo Si, Huajun Chen</t>
  </si>
  <si>
    <t>4/9</t>
  </si>
  <si>
    <t>Multimodal Analogical Reasoning over Knowledge Graphs</t>
  </si>
  <si>
    <t>ICLR2023</t>
  </si>
  <si>
    <t>Ningyu Zhang, Lei Li, Xiang Chen, Xiaozhuan Liang, Shumin Deng, Huajun Chen</t>
  </si>
  <si>
    <r>
      <rPr>
        <sz val="10"/>
        <color rgb="FF000000"/>
        <rFont val="仿宋_GB2312"/>
        <charset val="134"/>
      </rPr>
      <t>蔡鑫伟</t>
    </r>
  </si>
  <si>
    <r>
      <rPr>
        <sz val="10"/>
        <color rgb="FF000000"/>
        <rFont val="仿宋_GB2312"/>
        <charset val="134"/>
      </rPr>
      <t>一种面向金融数据监测的蝴蝶计数方法及装置</t>
    </r>
  </si>
  <si>
    <r>
      <rPr>
        <sz val="10"/>
        <color rgb="FF000000"/>
        <rFont val="仿宋_GB2312"/>
        <charset val="134"/>
      </rPr>
      <t>是（</t>
    </r>
    <r>
      <rPr>
        <sz val="10"/>
        <color rgb="FF000000"/>
        <rFont val="Times New Roman"/>
        <charset val="134"/>
      </rPr>
      <t>2023-08-01</t>
    </r>
    <r>
      <rPr>
        <sz val="10"/>
        <color rgb="FF000000"/>
        <rFont val="仿宋_GB2312"/>
        <charset val="134"/>
      </rPr>
      <t>）</t>
    </r>
  </si>
  <si>
    <r>
      <rPr>
        <sz val="10"/>
        <color rgb="FF000000"/>
        <rFont val="仿宋_GB2312"/>
        <charset val="134"/>
      </rPr>
      <t>高云君；蔡鑫伟；陈璐；柯翔宇；柳晴</t>
    </r>
  </si>
  <si>
    <t>2/5.</t>
  </si>
  <si>
    <r>
      <rPr>
        <sz val="10"/>
        <color rgb="FF000000"/>
        <rFont val="仿宋_GB2312"/>
        <charset val="134"/>
      </rPr>
      <t>许惠婷</t>
    </r>
  </si>
  <si>
    <t xml:space="preserve">1/4
</t>
  </si>
  <si>
    <r>
      <rPr>
        <sz val="10"/>
        <color rgb="FF000000"/>
        <rFont val="仿宋_GB2312"/>
        <charset val="134"/>
      </rPr>
      <t>汪鹏飞</t>
    </r>
  </si>
  <si>
    <t>2/7</t>
  </si>
  <si>
    <r>
      <rPr>
        <sz val="10"/>
        <color rgb="FF000000"/>
        <rFont val="Times New Roman"/>
        <charset val="134"/>
      </rPr>
      <t>5/5</t>
    </r>
    <r>
      <rPr>
        <sz val="10"/>
        <color rgb="FF000000"/>
        <rFont val="仿宋_GB2312"/>
        <charset val="134"/>
      </rPr>
      <t>。</t>
    </r>
  </si>
  <si>
    <r>
      <rPr>
        <sz val="10"/>
        <color rgb="FF000000"/>
        <rFont val="仿宋_GB2312"/>
        <charset val="134"/>
      </rPr>
      <t>程思源</t>
    </r>
  </si>
  <si>
    <t>Multi-modal Protein Knowledge Graph Construction and Applications</t>
  </si>
  <si>
    <t>AAAI 2023</t>
  </si>
  <si>
    <r>
      <rPr>
        <sz val="10"/>
        <color rgb="FF000000"/>
        <rFont val="Times New Roman"/>
        <charset val="134"/>
      </rPr>
      <t>CCF A</t>
    </r>
    <r>
      <rPr>
        <sz val="10"/>
        <color rgb="FF000000"/>
        <rFont val="仿宋_GB2312"/>
        <charset val="134"/>
      </rPr>
      <t>类短文</t>
    </r>
  </si>
  <si>
    <t>Siyuan Cheng, Xiaozhuan Liang, Zhen Bi, Ningyu Zhang and Huajun Chen</t>
  </si>
  <si>
    <r>
      <rPr>
        <sz val="10"/>
        <color rgb="FF000000"/>
        <rFont val="仿宋_GB2312"/>
        <charset val="134"/>
      </rPr>
      <t>《基于</t>
    </r>
    <r>
      <rPr>
        <sz val="10"/>
        <color rgb="FF000000"/>
        <rFont val="Times New Roman"/>
        <charset val="134"/>
      </rPr>
      <t xml:space="preserve"> Transformer </t>
    </r>
    <r>
      <rPr>
        <sz val="10"/>
        <color rgb="FF000000"/>
        <rFont val="仿宋_GB2312"/>
        <charset val="134"/>
      </rPr>
      <t>的大规模知识图谱表示方法》</t>
    </r>
  </si>
  <si>
    <r>
      <rPr>
        <sz val="10"/>
        <color rgb="FF000000"/>
        <rFont val="仿宋_GB2312"/>
        <charset val="134"/>
      </rPr>
      <t>是（</t>
    </r>
    <r>
      <rPr>
        <sz val="10"/>
        <color rgb="FF000000"/>
        <rFont val="Times New Roman"/>
        <charset val="134"/>
      </rPr>
      <t>2022-11-18</t>
    </r>
    <r>
      <rPr>
        <sz val="10"/>
        <color rgb="FF000000"/>
        <rFont val="仿宋_GB2312"/>
        <charset val="134"/>
      </rPr>
      <t>）</t>
    </r>
  </si>
  <si>
    <r>
      <rPr>
        <sz val="10"/>
        <color rgb="FF000000"/>
        <rFont val="仿宋_GB2312"/>
        <charset val="134"/>
      </rPr>
      <t>张宁豫</t>
    </r>
    <r>
      <rPr>
        <sz val="10"/>
        <color rgb="FF000000"/>
        <rFont val="Times New Roman"/>
        <charset val="134"/>
      </rPr>
      <t xml:space="preserve">; </t>
    </r>
    <r>
      <rPr>
        <sz val="10"/>
        <color rgb="FF000000"/>
        <rFont val="仿宋_GB2312"/>
        <charset val="134"/>
      </rPr>
      <t>程思源</t>
    </r>
    <r>
      <rPr>
        <sz val="10"/>
        <color rgb="FF000000"/>
        <rFont val="Times New Roman"/>
        <charset val="134"/>
      </rPr>
      <t xml:space="preserve">; </t>
    </r>
    <r>
      <rPr>
        <sz val="10"/>
        <color rgb="FF000000"/>
        <rFont val="仿宋_GB2312"/>
        <charset val="134"/>
      </rPr>
      <t>毕祯</t>
    </r>
    <r>
      <rPr>
        <sz val="10"/>
        <color rgb="FF000000"/>
        <rFont val="Times New Roman"/>
        <charset val="134"/>
      </rPr>
      <t xml:space="preserve">; </t>
    </r>
    <r>
      <rPr>
        <sz val="10"/>
        <color rgb="FF000000"/>
        <rFont val="仿宋_GB2312"/>
        <charset val="134"/>
      </rPr>
      <t>梁孝转</t>
    </r>
    <r>
      <rPr>
        <sz val="10"/>
        <color rgb="FF000000"/>
        <rFont val="Times New Roman"/>
        <charset val="134"/>
      </rPr>
      <t xml:space="preserve">; </t>
    </r>
    <r>
      <rPr>
        <sz val="10"/>
        <color rgb="FF000000"/>
        <rFont val="仿宋_GB2312"/>
        <charset val="134"/>
      </rPr>
      <t>陈华钧</t>
    </r>
  </si>
  <si>
    <r>
      <rPr>
        <sz val="10"/>
        <color rgb="FF000000"/>
        <rFont val="仿宋_GB2312"/>
        <charset val="134"/>
      </rPr>
      <t>徐诚阳</t>
    </r>
  </si>
  <si>
    <r>
      <rPr>
        <sz val="10"/>
        <color rgb="FF000000"/>
        <rFont val="仿宋_GB2312"/>
        <charset val="134"/>
      </rPr>
      <t>《一种以边缘为中心的低功耗蓝牙应用开发方法》</t>
    </r>
  </si>
  <si>
    <r>
      <rPr>
        <sz val="10"/>
        <color rgb="FF000000"/>
        <rFont val="仿宋_GB2312"/>
        <charset val="134"/>
      </rPr>
      <t>董玮</t>
    </r>
    <r>
      <rPr>
        <sz val="10"/>
        <color rgb="FF000000"/>
        <rFont val="Times New Roman"/>
        <charset val="134"/>
      </rPr>
      <t>;</t>
    </r>
    <r>
      <rPr>
        <sz val="10"/>
        <color rgb="FF000000"/>
        <rFont val="仿宋_GB2312"/>
        <charset val="134"/>
      </rPr>
      <t>高艺</t>
    </r>
    <r>
      <rPr>
        <sz val="10"/>
        <color rgb="FF000000"/>
        <rFont val="Times New Roman"/>
        <charset val="134"/>
      </rPr>
      <t>;</t>
    </r>
    <r>
      <rPr>
        <sz val="10"/>
        <color rgb="FF000000"/>
        <rFont val="仿宋_GB2312"/>
        <charset val="134"/>
      </rPr>
      <t>徐诚阳；李烨明</t>
    </r>
    <r>
      <rPr>
        <sz val="10"/>
        <color rgb="FF000000"/>
        <rFont val="Times New Roman"/>
        <charset val="134"/>
      </rPr>
      <t>;</t>
    </r>
    <r>
      <rPr>
        <sz val="10"/>
        <color rgb="FF000000"/>
        <rFont val="仿宋_GB2312"/>
        <charset val="134"/>
      </rPr>
      <t>李博睿</t>
    </r>
  </si>
  <si>
    <t>3/5.</t>
  </si>
  <si>
    <r>
      <rPr>
        <sz val="10"/>
        <color rgb="FF000000"/>
        <rFont val="仿宋_GB2312"/>
        <charset val="134"/>
      </rPr>
      <t>李宇</t>
    </r>
  </si>
  <si>
    <r>
      <rPr>
        <sz val="10"/>
        <color rgb="FF000000"/>
        <rFont val="仿宋_GB2312"/>
        <charset val="134"/>
      </rPr>
      <t>李卓鹏、郑鑫、朱彦瑾、李宇</t>
    </r>
  </si>
  <si>
    <r>
      <rPr>
        <sz val="10"/>
        <color rgb="FF000000"/>
        <rFont val="仿宋_GB2312"/>
        <charset val="134"/>
      </rPr>
      <t>倪广琛</t>
    </r>
  </si>
  <si>
    <r>
      <rPr>
        <sz val="10"/>
        <color rgb="FF000000"/>
        <rFont val="仿宋_GB2312"/>
        <charset val="134"/>
      </rPr>
      <t>《一种实时的室内场景视觉同步定位与建图方法》</t>
    </r>
  </si>
  <si>
    <r>
      <rPr>
        <sz val="10"/>
        <color rgb="FF000000"/>
        <rFont val="仿宋_GB2312"/>
        <charset val="134"/>
      </rPr>
      <t>是（</t>
    </r>
    <r>
      <rPr>
        <sz val="10"/>
        <color rgb="FF000000"/>
        <rFont val="Times New Roman"/>
        <charset val="134"/>
      </rPr>
      <t>2023-09-08</t>
    </r>
    <r>
      <rPr>
        <sz val="10"/>
        <color rgb="FF000000"/>
        <rFont val="仿宋_GB2312"/>
        <charset val="134"/>
      </rPr>
      <t>）</t>
    </r>
  </si>
  <si>
    <r>
      <rPr>
        <sz val="10"/>
        <color rgb="FF000000"/>
        <rFont val="仿宋_GB2312"/>
        <charset val="134"/>
      </rPr>
      <t>朱建科；倪广琛；刘邵凡</t>
    </r>
  </si>
  <si>
    <r>
      <rPr>
        <sz val="10"/>
        <color rgb="FF000000"/>
        <rFont val="仿宋_GB2312"/>
        <charset val="134"/>
      </rPr>
      <t>方梦成</t>
    </r>
  </si>
  <si>
    <r>
      <rPr>
        <sz val="10"/>
        <color rgb="FF000000"/>
        <rFont val="仿宋_GB2312"/>
        <charset val="134"/>
      </rPr>
      <t>《一种基于图神经网络预训练模型的风险商品异常检测方法》</t>
    </r>
  </si>
  <si>
    <r>
      <rPr>
        <sz val="10"/>
        <color rgb="FF000000"/>
        <rFont val="仿宋_GB2312"/>
        <charset val="134"/>
      </rPr>
      <t>是</t>
    </r>
    <r>
      <rPr>
        <sz val="10"/>
        <color rgb="FF000000"/>
        <rFont val="Times New Roman"/>
        <charset val="134"/>
      </rPr>
      <t>(2023-03-07)</t>
    </r>
  </si>
  <si>
    <r>
      <rPr>
        <sz val="10"/>
        <color rgb="FF000000"/>
        <rFont val="仿宋_GB2312"/>
        <charset val="134"/>
      </rPr>
      <t>卜佳俊；方梦成；杨高明；周晟</t>
    </r>
  </si>
  <si>
    <r>
      <rPr>
        <sz val="10"/>
        <color rgb="FF000000"/>
        <rFont val="仿宋_GB2312"/>
        <charset val="134"/>
      </rPr>
      <t>高荣秀</t>
    </r>
  </si>
  <si>
    <r>
      <rPr>
        <sz val="10"/>
        <color rgb="FF000000"/>
        <rFont val="仿宋_GB2312"/>
        <charset val="134"/>
      </rPr>
      <t>中共党员</t>
    </r>
  </si>
  <si>
    <r>
      <rPr>
        <b/>
        <sz val="10"/>
        <color rgb="FF000000"/>
        <rFont val="仿宋_GB2312"/>
        <charset val="134"/>
      </rPr>
      <t>《</t>
    </r>
    <r>
      <rPr>
        <sz val="10"/>
        <color rgb="FF000000"/>
        <rFont val="仿宋_GB2312"/>
        <charset val="134"/>
      </rPr>
      <t>一种</t>
    </r>
    <r>
      <rPr>
        <sz val="10"/>
        <color rgb="FF000000"/>
        <rFont val="Times New Roman"/>
        <charset val="134"/>
      </rPr>
      <t>APP</t>
    </r>
    <r>
      <rPr>
        <sz val="10"/>
        <color rgb="FF000000"/>
        <rFont val="仿宋_GB2312"/>
        <charset val="134"/>
      </rPr>
      <t>适老模式下文字段落间距合规性检测方法》</t>
    </r>
  </si>
  <si>
    <r>
      <rPr>
        <sz val="10"/>
        <color rgb="FF000000"/>
        <rFont val="仿宋_GB2312"/>
        <charset val="134"/>
      </rPr>
      <t>是（</t>
    </r>
    <r>
      <rPr>
        <sz val="10"/>
        <color rgb="FF000000"/>
        <rFont val="Times New Roman"/>
        <charset val="134"/>
      </rPr>
      <t>2023-3-31</t>
    </r>
    <r>
      <rPr>
        <sz val="10"/>
        <color rgb="FF000000"/>
        <rFont val="仿宋_GB2312"/>
        <charset val="134"/>
      </rPr>
      <t>）</t>
    </r>
  </si>
  <si>
    <r>
      <rPr>
        <sz val="10"/>
        <color rgb="FF000000"/>
        <rFont val="仿宋_GB2312"/>
        <charset val="134"/>
      </rPr>
      <t>周晟；高荣秀；卜佳俊</t>
    </r>
  </si>
  <si>
    <t>2/3</t>
  </si>
  <si>
    <r>
      <rPr>
        <sz val="10"/>
        <color rgb="FF000000"/>
        <rFont val="仿宋_GB2312"/>
        <charset val="134"/>
      </rPr>
      <t>赵心治</t>
    </r>
  </si>
  <si>
    <r>
      <rPr>
        <sz val="10"/>
        <color rgb="FF000000"/>
        <rFont val="仿宋_GB2312"/>
        <charset val="134"/>
      </rPr>
      <t>《一种基于计算机视觉的电影旁白区间检测方法》</t>
    </r>
  </si>
  <si>
    <r>
      <rPr>
        <sz val="10"/>
        <color rgb="FF000000"/>
        <rFont val="仿宋_GB2312"/>
        <charset val="134"/>
      </rPr>
      <t>是（</t>
    </r>
    <r>
      <rPr>
        <sz val="10"/>
        <color rgb="FF000000"/>
        <rFont val="Times New Roman"/>
        <charset val="134"/>
      </rPr>
      <t>2023-05-30</t>
    </r>
    <r>
      <rPr>
        <sz val="10"/>
        <color rgb="FF000000"/>
        <rFont val="仿宋_GB2312"/>
        <charset val="134"/>
      </rPr>
      <t>）</t>
    </r>
  </si>
  <si>
    <r>
      <rPr>
        <sz val="10"/>
        <color rgb="FF000000"/>
        <rFont val="仿宋_GB2312"/>
        <charset val="134"/>
      </rPr>
      <t>卜佳俊</t>
    </r>
    <r>
      <rPr>
        <sz val="10"/>
        <color rgb="FF000000"/>
        <rFont val="Times New Roman"/>
        <charset val="134"/>
      </rPr>
      <t>;</t>
    </r>
    <r>
      <rPr>
        <sz val="10"/>
        <color rgb="FF000000"/>
        <rFont val="仿宋_GB2312"/>
        <charset val="134"/>
      </rPr>
      <t>赵心治</t>
    </r>
    <r>
      <rPr>
        <sz val="10"/>
        <color rgb="FF000000"/>
        <rFont val="Times New Roman"/>
        <charset val="134"/>
      </rPr>
      <t>;</t>
    </r>
    <r>
      <rPr>
        <sz val="10"/>
        <color rgb="FF000000"/>
        <rFont val="仿宋_GB2312"/>
        <charset val="134"/>
      </rPr>
      <t>周晟</t>
    </r>
  </si>
  <si>
    <r>
      <rPr>
        <sz val="10"/>
        <color indexed="8"/>
        <rFont val="仿宋_GB2312"/>
        <charset val="134"/>
      </rPr>
      <t>邹菁瑶</t>
    </r>
  </si>
  <si>
    <r>
      <rPr>
        <sz val="10"/>
        <color indexed="8"/>
        <rFont val="仿宋_GB2312"/>
        <charset val="134"/>
      </rPr>
      <t>团员</t>
    </r>
  </si>
  <si>
    <r>
      <rPr>
        <sz val="10"/>
        <color indexed="8"/>
        <rFont val="仿宋_GB2312"/>
        <charset val="134"/>
      </rPr>
      <t>一种去中心化低通信开销的安全聚合方法</t>
    </r>
  </si>
  <si>
    <r>
      <rPr>
        <sz val="10"/>
        <color indexed="8"/>
        <rFont val="仿宋_GB2312"/>
        <charset val="134"/>
      </rPr>
      <t>发明专利</t>
    </r>
  </si>
  <si>
    <r>
      <rPr>
        <sz val="10"/>
        <color indexed="8"/>
        <rFont val="仿宋_GB2312"/>
        <charset val="134"/>
      </rPr>
      <t>否</t>
    </r>
  </si>
  <si>
    <t>2023/06/28</t>
  </si>
  <si>
    <r>
      <rPr>
        <sz val="10"/>
        <color indexed="8"/>
        <rFont val="仿宋_GB2312"/>
        <charset val="134"/>
      </rPr>
      <t>邹菁瑶</t>
    </r>
    <r>
      <rPr>
        <sz val="10"/>
        <color indexed="8"/>
        <rFont val="Times New Roman"/>
        <charset val="134"/>
      </rPr>
      <t>,</t>
    </r>
    <r>
      <rPr>
        <sz val="10"/>
        <color indexed="8"/>
        <rFont val="仿宋_GB2312"/>
        <charset val="134"/>
      </rPr>
      <t>李伟键</t>
    </r>
    <r>
      <rPr>
        <sz val="10"/>
        <color indexed="8"/>
        <rFont val="Times New Roman"/>
        <charset val="134"/>
      </rPr>
      <t>,</t>
    </r>
    <r>
      <rPr>
        <sz val="10"/>
        <color indexed="8"/>
        <rFont val="仿宋_GB2312"/>
        <charset val="134"/>
      </rPr>
      <t>尹可挺</t>
    </r>
  </si>
  <si>
    <r>
      <rPr>
        <sz val="10"/>
        <color indexed="8"/>
        <rFont val="仿宋_GB2312"/>
        <charset val="134"/>
      </rPr>
      <t>张逸飞</t>
    </r>
  </si>
  <si>
    <r>
      <rPr>
        <sz val="10"/>
        <color indexed="8"/>
        <rFont val="仿宋_GB2312"/>
        <charset val="134"/>
      </rPr>
      <t>王鑫</t>
    </r>
  </si>
  <si>
    <r>
      <rPr>
        <sz val="10"/>
        <color indexed="8"/>
        <rFont val="仿宋_GB2312"/>
        <charset val="134"/>
      </rPr>
      <t>党员</t>
    </r>
  </si>
  <si>
    <r>
      <rPr>
        <sz val="10"/>
        <color indexed="8"/>
        <rFont val="仿宋_GB2312"/>
        <charset val="134"/>
      </rPr>
      <t>一种基于区块链的数字内容平台选取和分级方法</t>
    </r>
  </si>
  <si>
    <r>
      <rPr>
        <sz val="10"/>
        <color indexed="8"/>
        <rFont val="仿宋_GB2312"/>
        <charset val="134"/>
      </rPr>
      <t>尹可挺</t>
    </r>
    <r>
      <rPr>
        <sz val="10"/>
        <color indexed="8"/>
        <rFont val="Times New Roman"/>
        <charset val="134"/>
      </rPr>
      <t>,</t>
    </r>
    <r>
      <rPr>
        <sz val="10"/>
        <color indexed="8"/>
        <rFont val="仿宋_GB2312"/>
        <charset val="134"/>
      </rPr>
      <t>秦清澳</t>
    </r>
    <r>
      <rPr>
        <sz val="10"/>
        <color indexed="8"/>
        <rFont val="Times New Roman"/>
        <charset val="134"/>
      </rPr>
      <t>,</t>
    </r>
    <r>
      <rPr>
        <sz val="10"/>
        <color indexed="8"/>
        <rFont val="仿宋_GB2312"/>
        <charset val="134"/>
      </rPr>
      <t>陈晓丰</t>
    </r>
    <r>
      <rPr>
        <sz val="10"/>
        <color indexed="8"/>
        <rFont val="Times New Roman"/>
        <charset val="134"/>
      </rPr>
      <t>,</t>
    </r>
    <r>
      <rPr>
        <sz val="10"/>
        <color indexed="8"/>
        <rFont val="仿宋_GB2312"/>
        <charset val="134"/>
      </rPr>
      <t>王鑫</t>
    </r>
    <r>
      <rPr>
        <sz val="10"/>
        <color indexed="8"/>
        <rFont val="Times New Roman"/>
        <charset val="134"/>
      </rPr>
      <t>,</t>
    </r>
    <r>
      <rPr>
        <sz val="10"/>
        <color indexed="8"/>
        <rFont val="仿宋_GB2312"/>
        <charset val="134"/>
      </rPr>
      <t>方</t>
    </r>
    <r>
      <rPr>
        <sz val="10"/>
        <color indexed="8"/>
        <rFont val="宋体"/>
        <charset val="134"/>
      </rPr>
      <t>昳</t>
    </r>
    <r>
      <rPr>
        <sz val="10"/>
        <color indexed="8"/>
        <rFont val="仿宋_GB2312"/>
        <charset val="134"/>
      </rPr>
      <t>雯</t>
    </r>
    <r>
      <rPr>
        <sz val="10"/>
        <color indexed="8"/>
        <rFont val="Times New Roman"/>
        <charset val="134"/>
      </rPr>
      <t>,</t>
    </r>
    <r>
      <rPr>
        <sz val="10"/>
        <color indexed="8"/>
        <rFont val="仿宋_GB2312"/>
        <charset val="134"/>
      </rPr>
      <t>马振军</t>
    </r>
  </si>
  <si>
    <r>
      <rPr>
        <sz val="10"/>
        <color indexed="8"/>
        <rFont val="仿宋_GB2312"/>
        <charset val="134"/>
      </rPr>
      <t>一种基于中继链的跨链组合支付方法</t>
    </r>
  </si>
  <si>
    <r>
      <rPr>
        <sz val="10"/>
        <color indexed="8"/>
        <rFont val="仿宋_GB2312"/>
        <charset val="134"/>
      </rPr>
      <t>程哲</t>
    </r>
  </si>
  <si>
    <r>
      <rPr>
        <sz val="10"/>
        <color indexed="8"/>
        <rFont val="仿宋_GB2312"/>
        <charset val="134"/>
      </rPr>
      <t>王子涵</t>
    </r>
  </si>
  <si>
    <r>
      <rPr>
        <sz val="10"/>
        <color indexed="8"/>
        <rFont val="仿宋_GB2312"/>
        <charset val="134"/>
      </rPr>
      <t>时间序列在线决策模型的数据处理和模型训练的优化方法</t>
    </r>
  </si>
  <si>
    <r>
      <rPr>
        <sz val="10"/>
        <color indexed="8"/>
        <rFont val="仿宋_GB2312"/>
        <charset val="134"/>
      </rPr>
      <t>王子涵</t>
    </r>
    <r>
      <rPr>
        <sz val="10"/>
        <color indexed="8"/>
        <rFont val="Times New Roman"/>
        <charset val="134"/>
      </rPr>
      <t>,</t>
    </r>
    <r>
      <rPr>
        <sz val="10"/>
        <color indexed="8"/>
        <rFont val="仿宋_GB2312"/>
        <charset val="134"/>
      </rPr>
      <t>庄永真</t>
    </r>
    <r>
      <rPr>
        <sz val="10"/>
        <color indexed="8"/>
        <rFont val="Times New Roman"/>
        <charset val="134"/>
      </rPr>
      <t>,</t>
    </r>
    <r>
      <rPr>
        <sz val="10"/>
        <color indexed="8"/>
        <rFont val="仿宋_GB2312"/>
        <charset val="134"/>
      </rPr>
      <t>罗进开</t>
    </r>
    <r>
      <rPr>
        <sz val="10"/>
        <color indexed="8"/>
        <rFont val="Times New Roman"/>
        <charset val="134"/>
      </rPr>
      <t>,</t>
    </r>
    <r>
      <rPr>
        <sz val="10"/>
        <color indexed="8"/>
        <rFont val="仿宋_GB2312"/>
        <charset val="134"/>
      </rPr>
      <t>万志远</t>
    </r>
  </si>
  <si>
    <r>
      <rPr>
        <sz val="10"/>
        <color indexed="8"/>
        <rFont val="仿宋_GB2312"/>
        <charset val="134"/>
      </rPr>
      <t>王晨璐</t>
    </r>
  </si>
  <si>
    <r>
      <rPr>
        <sz val="10"/>
        <color indexed="8"/>
        <rFont val="仿宋_GB2312"/>
        <charset val="134"/>
      </rPr>
      <t>预备党员</t>
    </r>
  </si>
  <si>
    <r>
      <rPr>
        <sz val="10"/>
        <color indexed="8"/>
        <rFont val="仿宋_GB2312"/>
        <charset val="134"/>
      </rPr>
      <t>一种基于区块链的状态数据存储方法及设备</t>
    </r>
  </si>
  <si>
    <r>
      <rPr>
        <sz val="10"/>
        <color indexed="8"/>
        <rFont val="仿宋_GB2312"/>
        <charset val="134"/>
      </rPr>
      <t>是（</t>
    </r>
    <r>
      <rPr>
        <sz val="10"/>
        <color indexed="8"/>
        <rFont val="Times New Roman"/>
        <charset val="134"/>
      </rPr>
      <t>2023-06-21</t>
    </r>
    <r>
      <rPr>
        <sz val="10"/>
        <color indexed="8"/>
        <rFont val="仿宋_GB2312"/>
        <charset val="134"/>
      </rPr>
      <t>）</t>
    </r>
  </si>
  <si>
    <r>
      <rPr>
        <sz val="10"/>
        <color indexed="8"/>
        <rFont val="仿宋_GB2312"/>
        <charset val="134"/>
      </rPr>
      <t>王晨璐</t>
    </r>
    <r>
      <rPr>
        <sz val="10"/>
        <color indexed="8"/>
        <rFont val="Times New Roman"/>
        <charset val="134"/>
      </rPr>
      <t>,</t>
    </r>
    <r>
      <rPr>
        <sz val="10"/>
        <color indexed="8"/>
        <rFont val="仿宋_GB2312"/>
        <charset val="134"/>
      </rPr>
      <t>蔡亮</t>
    </r>
  </si>
  <si>
    <r>
      <rPr>
        <sz val="10"/>
        <color indexed="8"/>
        <rFont val="仿宋_GB2312"/>
        <charset val="134"/>
      </rPr>
      <t>郭昕蓉</t>
    </r>
  </si>
  <si>
    <r>
      <rPr>
        <sz val="10"/>
        <color indexed="8"/>
        <rFont val="仿宋_GB2312"/>
        <charset val="134"/>
      </rPr>
      <t>中共预备党员</t>
    </r>
  </si>
  <si>
    <r>
      <rPr>
        <sz val="10"/>
        <color indexed="8"/>
        <rFont val="仿宋_GB2312"/>
        <charset val="134"/>
      </rPr>
      <t>《</t>
    </r>
    <r>
      <rPr>
        <sz val="10"/>
        <color indexed="8"/>
        <rFont val="Times New Roman"/>
        <charset val="134"/>
      </rPr>
      <t>Function-level Vulnerability Detection Through Fusing Multi-Modal Knowledge</t>
    </r>
    <r>
      <rPr>
        <sz val="10"/>
        <color indexed="8"/>
        <rFont val="仿宋_GB2312"/>
        <charset val="134"/>
      </rPr>
      <t>》</t>
    </r>
  </si>
  <si>
    <t xml:space="preserve">The Industry Challenge Track in the 38th IEEE/ACM International Conference on Automated Software Engineering (ASE 2023 InchTrack) </t>
  </si>
  <si>
    <r>
      <rPr>
        <sz val="10"/>
        <color indexed="8"/>
        <rFont val="Times New Roman"/>
        <charset val="134"/>
      </rPr>
      <t>CCF A</t>
    </r>
    <r>
      <rPr>
        <sz val="10"/>
        <color indexed="8"/>
        <rFont val="仿宋_GB2312"/>
        <charset val="134"/>
      </rPr>
      <t>类论文</t>
    </r>
  </si>
  <si>
    <t>Chao Ni; Xinrong Guo; Yan Zhu; Xiaodan Xu; Xiaohu Yang</t>
  </si>
  <si>
    <r>
      <rPr>
        <sz val="10"/>
        <color indexed="8"/>
        <rFont val="Times New Roman"/>
        <charset val="134"/>
      </rPr>
      <t>2/5</t>
    </r>
    <r>
      <rPr>
        <sz val="10"/>
        <color indexed="8"/>
        <rFont val="仿宋_GB2312"/>
        <charset val="134"/>
      </rPr>
      <t>（导师</t>
    </r>
    <r>
      <rPr>
        <sz val="10"/>
        <color indexed="8"/>
        <rFont val="Times New Roman"/>
        <charset val="134"/>
      </rPr>
      <t>1</t>
    </r>
    <r>
      <rPr>
        <sz val="10"/>
        <color indexed="8"/>
        <rFont val="仿宋_GB2312"/>
        <charset val="134"/>
      </rPr>
      <t>）</t>
    </r>
  </si>
  <si>
    <r>
      <rPr>
        <sz val="10"/>
        <color indexed="8"/>
        <rFont val="仿宋_GB2312"/>
        <charset val="134"/>
      </rPr>
      <t>一种基于多模态的函数级漏洞检测的方法</t>
    </r>
  </si>
  <si>
    <r>
      <rPr>
        <sz val="10"/>
        <color indexed="8"/>
        <rFont val="仿宋_GB2312"/>
        <charset val="134"/>
      </rPr>
      <t>倪超，郭昕蓉</t>
    </r>
  </si>
  <si>
    <r>
      <rPr>
        <sz val="10"/>
        <color indexed="8"/>
        <rFont val="Times New Roman"/>
        <charset val="134"/>
      </rPr>
      <t>2</t>
    </r>
    <r>
      <rPr>
        <sz val="10"/>
        <color indexed="8"/>
        <rFont val="仿宋_GB2312"/>
        <charset val="134"/>
      </rPr>
      <t>（导师</t>
    </r>
    <r>
      <rPr>
        <sz val="10"/>
        <color indexed="8"/>
        <rFont val="Times New Roman"/>
        <charset val="134"/>
      </rPr>
      <t>1</t>
    </r>
    <r>
      <rPr>
        <sz val="10"/>
        <color indexed="8"/>
        <rFont val="仿宋_GB2312"/>
        <charset val="134"/>
      </rPr>
      <t>）</t>
    </r>
  </si>
  <si>
    <r>
      <rPr>
        <sz val="10"/>
        <color indexed="8"/>
        <rFont val="仿宋_GB2312"/>
        <charset val="134"/>
      </rPr>
      <t>戴文清</t>
    </r>
  </si>
  <si>
    <r>
      <rPr>
        <sz val="10"/>
        <color indexed="8"/>
        <rFont val="仿宋_GB2312"/>
        <charset val="134"/>
      </rPr>
      <t>共青团员</t>
    </r>
  </si>
  <si>
    <r>
      <rPr>
        <sz val="10"/>
        <color indexed="8"/>
        <rFont val="仿宋_GB2312"/>
        <charset val="134"/>
      </rPr>
      <t>一种基于</t>
    </r>
    <r>
      <rPr>
        <sz val="10"/>
        <color indexed="8"/>
        <rFont val="Times New Roman"/>
        <charset val="134"/>
      </rPr>
      <t>eBPF</t>
    </r>
    <r>
      <rPr>
        <sz val="10"/>
        <color indexed="8"/>
        <rFont val="仿宋_GB2312"/>
        <charset val="134"/>
      </rPr>
      <t>在内核层面的</t>
    </r>
    <r>
      <rPr>
        <sz val="10"/>
        <color indexed="8"/>
        <rFont val="Times New Roman"/>
        <charset val="134"/>
      </rPr>
      <t>DNS</t>
    </r>
    <r>
      <rPr>
        <sz val="10"/>
        <color indexed="8"/>
        <rFont val="仿宋_GB2312"/>
        <charset val="134"/>
      </rPr>
      <t>缓存方法</t>
    </r>
  </si>
  <si>
    <r>
      <rPr>
        <sz val="10"/>
        <color indexed="8"/>
        <rFont val="仿宋_GB2312"/>
        <charset val="134"/>
      </rPr>
      <t>是（</t>
    </r>
    <r>
      <rPr>
        <sz val="10"/>
        <color indexed="8"/>
        <rFont val="Times New Roman"/>
        <charset val="134"/>
      </rPr>
      <t>2023.9.4</t>
    </r>
    <r>
      <rPr>
        <sz val="10"/>
        <color indexed="8"/>
        <rFont val="仿宋_GB2312"/>
        <charset val="134"/>
      </rPr>
      <t>）</t>
    </r>
  </si>
  <si>
    <t xml:space="preserve"> 1/1</t>
  </si>
  <si>
    <r>
      <rPr>
        <sz val="10"/>
        <color indexed="8"/>
        <rFont val="仿宋_GB2312"/>
        <charset val="134"/>
      </rPr>
      <t>吴征阳</t>
    </r>
  </si>
  <si>
    <r>
      <rPr>
        <sz val="10"/>
        <color indexed="8"/>
        <rFont val="仿宋_GB2312"/>
        <charset val="134"/>
      </rPr>
      <t>秦清澳</t>
    </r>
  </si>
  <si>
    <r>
      <rPr>
        <sz val="10"/>
        <color indexed="8"/>
        <rFont val="仿宋_GB2312"/>
        <charset val="134"/>
      </rPr>
      <t>尹可挺</t>
    </r>
    <r>
      <rPr>
        <sz val="10"/>
        <color indexed="8"/>
        <rFont val="Times New Roman"/>
        <charset val="134"/>
      </rPr>
      <t>;</t>
    </r>
    <r>
      <rPr>
        <sz val="10"/>
        <color indexed="8"/>
        <rFont val="仿宋_GB2312"/>
        <charset val="134"/>
      </rPr>
      <t>秦清澳</t>
    </r>
    <r>
      <rPr>
        <sz val="10"/>
        <color indexed="8"/>
        <rFont val="Times New Roman"/>
        <charset val="134"/>
      </rPr>
      <t>;</t>
    </r>
    <r>
      <rPr>
        <sz val="10"/>
        <color indexed="8"/>
        <rFont val="仿宋_GB2312"/>
        <charset val="134"/>
      </rPr>
      <t>陈晓丰</t>
    </r>
    <r>
      <rPr>
        <sz val="10"/>
        <color indexed="8"/>
        <rFont val="Times New Roman"/>
        <charset val="134"/>
      </rPr>
      <t>;</t>
    </r>
    <r>
      <rPr>
        <sz val="10"/>
        <color indexed="8"/>
        <rFont val="仿宋_GB2312"/>
        <charset val="134"/>
      </rPr>
      <t>王鑫</t>
    </r>
    <r>
      <rPr>
        <sz val="10"/>
        <color indexed="8"/>
        <rFont val="Times New Roman"/>
        <charset val="134"/>
      </rPr>
      <t>;</t>
    </r>
    <r>
      <rPr>
        <sz val="10"/>
        <color indexed="8"/>
        <rFont val="仿宋_GB2312"/>
        <charset val="134"/>
      </rPr>
      <t>方</t>
    </r>
    <r>
      <rPr>
        <sz val="10"/>
        <color indexed="8"/>
        <rFont val="宋体"/>
        <charset val="134"/>
      </rPr>
      <t>昳</t>
    </r>
    <r>
      <rPr>
        <sz val="10"/>
        <color indexed="8"/>
        <rFont val="仿宋_GB2312"/>
        <charset val="134"/>
      </rPr>
      <t>雯</t>
    </r>
    <r>
      <rPr>
        <sz val="10"/>
        <color indexed="8"/>
        <rFont val="Times New Roman"/>
        <charset val="134"/>
      </rPr>
      <t>;</t>
    </r>
    <r>
      <rPr>
        <sz val="10"/>
        <color indexed="8"/>
        <rFont val="仿宋_GB2312"/>
        <charset val="134"/>
      </rPr>
      <t>马振军</t>
    </r>
  </si>
  <si>
    <r>
      <rPr>
        <sz val="10"/>
        <color indexed="8"/>
        <rFont val="仿宋_GB2312"/>
        <charset val="134"/>
      </rPr>
      <t>中共党员</t>
    </r>
  </si>
  <si>
    <r>
      <rPr>
        <sz val="10"/>
        <color indexed="8"/>
        <rFont val="仿宋_GB2312"/>
        <charset val="134"/>
      </rPr>
      <t>一种基于区块链的流式隐私求交方法与系统</t>
    </r>
  </si>
  <si>
    <t xml:space="preserve">2023/8/1
</t>
  </si>
  <si>
    <r>
      <rPr>
        <sz val="10"/>
        <color indexed="8"/>
        <rFont val="仿宋_GB2312"/>
        <charset val="134"/>
      </rPr>
      <t>尹可挺</t>
    </r>
    <r>
      <rPr>
        <sz val="10"/>
        <color indexed="8"/>
        <rFont val="Times New Roman"/>
        <charset val="134"/>
      </rPr>
      <t>  </t>
    </r>
    <r>
      <rPr>
        <sz val="10"/>
        <color indexed="8"/>
        <rFont val="仿宋_GB2312"/>
        <charset val="134"/>
      </rPr>
      <t>陈依伦</t>
    </r>
    <r>
      <rPr>
        <sz val="10"/>
        <color indexed="8"/>
        <rFont val="Times New Roman"/>
        <charset val="134"/>
      </rPr>
      <t>  </t>
    </r>
    <r>
      <rPr>
        <sz val="10"/>
        <color indexed="8"/>
        <rFont val="仿宋_GB2312"/>
        <charset val="134"/>
      </rPr>
      <t>陈晓丰</t>
    </r>
    <r>
      <rPr>
        <sz val="10"/>
        <color indexed="8"/>
        <rFont val="Times New Roman"/>
        <charset val="134"/>
      </rPr>
      <t>  </t>
    </r>
    <r>
      <rPr>
        <sz val="10"/>
        <color indexed="8"/>
        <rFont val="仿宋_GB2312"/>
        <charset val="134"/>
      </rPr>
      <t>方</t>
    </r>
    <r>
      <rPr>
        <sz val="10"/>
        <color indexed="8"/>
        <rFont val="宋体"/>
        <charset val="134"/>
      </rPr>
      <t>昳</t>
    </r>
    <r>
      <rPr>
        <sz val="10"/>
        <color indexed="8"/>
        <rFont val="仿宋_GB2312"/>
        <charset val="134"/>
      </rPr>
      <t>雯</t>
    </r>
    <r>
      <rPr>
        <sz val="10"/>
        <color indexed="8"/>
        <rFont val="Times New Roman"/>
        <charset val="134"/>
      </rPr>
      <t>  </t>
    </r>
    <r>
      <rPr>
        <sz val="10"/>
        <color indexed="8"/>
        <rFont val="仿宋_GB2312"/>
        <charset val="134"/>
      </rPr>
      <t>陈依苓</t>
    </r>
    <r>
      <rPr>
        <sz val="10"/>
        <color indexed="8"/>
        <rFont val="Times New Roman"/>
        <charset val="134"/>
      </rPr>
      <t>  </t>
    </r>
  </si>
  <si>
    <r>
      <rPr>
        <sz val="10"/>
        <color indexed="8"/>
        <rFont val="Times New Roman"/>
        <charset val="134"/>
      </rPr>
      <t>4/5</t>
    </r>
    <r>
      <rPr>
        <sz val="10"/>
        <color indexed="8"/>
        <rFont val="仿宋_GB2312"/>
        <charset val="134"/>
      </rPr>
      <t>（导师</t>
    </r>
    <r>
      <rPr>
        <sz val="10"/>
        <color indexed="8"/>
        <rFont val="Times New Roman"/>
        <charset val="134"/>
      </rPr>
      <t>1</t>
    </r>
    <r>
      <rPr>
        <sz val="10"/>
        <color indexed="8"/>
        <rFont val="仿宋_GB2312"/>
        <charset val="134"/>
      </rPr>
      <t>）</t>
    </r>
  </si>
  <si>
    <r>
      <rPr>
        <sz val="10"/>
        <color indexed="8"/>
        <rFont val="仿宋_GB2312"/>
        <charset val="134"/>
      </rPr>
      <t>一种</t>
    </r>
    <r>
      <rPr>
        <sz val="10"/>
        <color indexed="8"/>
        <rFont val="Times New Roman"/>
        <charset val="134"/>
      </rPr>
      <t>NFT</t>
    </r>
    <r>
      <rPr>
        <sz val="10"/>
        <color indexed="8"/>
        <rFont val="仿宋_GB2312"/>
        <charset val="134"/>
      </rPr>
      <t>跨链交互的方法与系统</t>
    </r>
    <r>
      <rPr>
        <sz val="10"/>
        <color indexed="8"/>
        <rFont val="Times New Roman"/>
        <charset val="134"/>
      </rPr>
      <t xml:space="preserve"> </t>
    </r>
  </si>
  <si>
    <r>
      <rPr>
        <sz val="10"/>
        <color indexed="8"/>
        <rFont val="仿宋_GB2312"/>
        <charset val="134"/>
      </rPr>
      <t>尹可挺</t>
    </r>
    <r>
      <rPr>
        <sz val="10"/>
        <color indexed="8"/>
        <rFont val="Times New Roman"/>
        <charset val="134"/>
      </rPr>
      <t xml:space="preserve">  </t>
    </r>
    <r>
      <rPr>
        <sz val="10"/>
        <color indexed="8"/>
        <rFont val="仿宋_GB2312"/>
        <charset val="134"/>
      </rPr>
      <t>黄宣宁</t>
    </r>
    <r>
      <rPr>
        <sz val="10"/>
        <color indexed="8"/>
        <rFont val="Times New Roman"/>
        <charset val="134"/>
      </rPr>
      <t xml:space="preserve">  </t>
    </r>
    <r>
      <rPr>
        <sz val="10"/>
        <color indexed="8"/>
        <rFont val="仿宋_GB2312"/>
        <charset val="134"/>
      </rPr>
      <t>陈晓丰</t>
    </r>
    <r>
      <rPr>
        <sz val="10"/>
        <color indexed="8"/>
        <rFont val="Times New Roman"/>
        <charset val="134"/>
      </rPr>
      <t xml:space="preserve">  </t>
    </r>
    <r>
      <rPr>
        <sz val="10"/>
        <color indexed="8"/>
        <rFont val="仿宋_GB2312"/>
        <charset val="134"/>
      </rPr>
      <t>方</t>
    </r>
    <r>
      <rPr>
        <sz val="10"/>
        <color indexed="8"/>
        <rFont val="宋体"/>
        <charset val="134"/>
      </rPr>
      <t>昳</t>
    </r>
    <r>
      <rPr>
        <sz val="10"/>
        <color indexed="8"/>
        <rFont val="仿宋_GB2312"/>
        <charset val="134"/>
      </rPr>
      <t>雯</t>
    </r>
    <r>
      <rPr>
        <sz val="10"/>
        <color indexed="8"/>
        <rFont val="Times New Roman"/>
        <charset val="134"/>
      </rPr>
      <t xml:space="preserve">  </t>
    </r>
    <r>
      <rPr>
        <sz val="10"/>
        <color indexed="8"/>
        <rFont val="仿宋_GB2312"/>
        <charset val="134"/>
      </rPr>
      <t>邹卓</t>
    </r>
    <r>
      <rPr>
        <sz val="10"/>
        <color indexed="8"/>
        <rFont val="Times New Roman"/>
        <charset val="134"/>
      </rPr>
      <t xml:space="preserve">  </t>
    </r>
  </si>
  <si>
    <r>
      <rPr>
        <sz val="10"/>
        <color indexed="8"/>
        <rFont val="仿宋_GB2312"/>
        <charset val="134"/>
      </rPr>
      <t>一种基于区块链的数字内容平台选取和分级方法</t>
    </r>
    <r>
      <rPr>
        <sz val="10"/>
        <color indexed="8"/>
        <rFont val="Times New Roman"/>
        <charset val="134"/>
      </rPr>
      <t>.</t>
    </r>
  </si>
  <si>
    <r>
      <rPr>
        <sz val="10"/>
        <color indexed="8"/>
        <rFont val="仿宋_GB2312"/>
        <charset val="134"/>
      </rPr>
      <t>尹可挺</t>
    </r>
    <r>
      <rPr>
        <sz val="10"/>
        <color indexed="8"/>
        <rFont val="Times New Roman"/>
        <charset val="134"/>
      </rPr>
      <t xml:space="preserve">  </t>
    </r>
    <r>
      <rPr>
        <sz val="10"/>
        <color indexed="8"/>
        <rFont val="仿宋_GB2312"/>
        <charset val="134"/>
      </rPr>
      <t>罗中天</t>
    </r>
    <r>
      <rPr>
        <sz val="10"/>
        <color indexed="8"/>
        <rFont val="Times New Roman"/>
        <charset val="134"/>
      </rPr>
      <t xml:space="preserve">  </t>
    </r>
    <r>
      <rPr>
        <sz val="10"/>
        <color indexed="8"/>
        <rFont val="仿宋_GB2312"/>
        <charset val="134"/>
      </rPr>
      <t>陈晓丰</t>
    </r>
    <r>
      <rPr>
        <sz val="10"/>
        <color indexed="8"/>
        <rFont val="Times New Roman"/>
        <charset val="134"/>
      </rPr>
      <t xml:space="preserve">  </t>
    </r>
    <r>
      <rPr>
        <sz val="10"/>
        <color indexed="8"/>
        <rFont val="仿宋_GB2312"/>
        <charset val="134"/>
      </rPr>
      <t>方</t>
    </r>
    <r>
      <rPr>
        <sz val="10"/>
        <color indexed="8"/>
        <rFont val="宋体"/>
        <charset val="134"/>
      </rPr>
      <t>昳</t>
    </r>
    <r>
      <rPr>
        <sz val="10"/>
        <color indexed="8"/>
        <rFont val="仿宋_GB2312"/>
        <charset val="134"/>
      </rPr>
      <t>雯</t>
    </r>
    <r>
      <rPr>
        <sz val="10"/>
        <color indexed="8"/>
        <rFont val="Times New Roman"/>
        <charset val="134"/>
      </rPr>
      <t xml:space="preserve">  </t>
    </r>
    <r>
      <rPr>
        <sz val="10"/>
        <color indexed="8"/>
        <rFont val="仿宋_GB2312"/>
        <charset val="134"/>
      </rPr>
      <t>陈依苓</t>
    </r>
    <r>
      <rPr>
        <sz val="10"/>
        <color indexed="8"/>
        <rFont val="Times New Roman"/>
        <charset val="134"/>
      </rPr>
      <t xml:space="preserve">  </t>
    </r>
  </si>
  <si>
    <r>
      <rPr>
        <sz val="10"/>
        <color indexed="8"/>
        <rFont val="仿宋_GB2312"/>
        <charset val="134"/>
      </rPr>
      <t>一种基于区块链的联邦学习模型质量检测方法</t>
    </r>
  </si>
  <si>
    <r>
      <rPr>
        <sz val="10"/>
        <color indexed="8"/>
        <rFont val="仿宋_GB2312"/>
        <charset val="134"/>
      </rPr>
      <t>尹可挺</t>
    </r>
    <r>
      <rPr>
        <sz val="10"/>
        <color indexed="8"/>
        <rFont val="Times New Roman"/>
        <charset val="134"/>
      </rPr>
      <t xml:space="preserve">  </t>
    </r>
    <r>
      <rPr>
        <sz val="10"/>
        <color indexed="8"/>
        <rFont val="仿宋_GB2312"/>
        <charset val="134"/>
      </rPr>
      <t>秦清澳</t>
    </r>
    <r>
      <rPr>
        <sz val="10"/>
        <color indexed="8"/>
        <rFont val="Times New Roman"/>
        <charset val="134"/>
      </rPr>
      <t xml:space="preserve">  </t>
    </r>
    <r>
      <rPr>
        <sz val="10"/>
        <color indexed="8"/>
        <rFont val="仿宋_GB2312"/>
        <charset val="134"/>
      </rPr>
      <t>陈晓丰</t>
    </r>
    <r>
      <rPr>
        <sz val="10"/>
        <color indexed="8"/>
        <rFont val="Times New Roman"/>
        <charset val="134"/>
      </rPr>
      <t xml:space="preserve">  </t>
    </r>
    <r>
      <rPr>
        <sz val="10"/>
        <color indexed="8"/>
        <rFont val="仿宋_GB2312"/>
        <charset val="134"/>
      </rPr>
      <t>王鑫</t>
    </r>
    <r>
      <rPr>
        <sz val="10"/>
        <color indexed="8"/>
        <rFont val="Times New Roman"/>
        <charset val="134"/>
      </rPr>
      <t xml:space="preserve">  </t>
    </r>
    <r>
      <rPr>
        <sz val="10"/>
        <color indexed="8"/>
        <rFont val="仿宋_GB2312"/>
        <charset val="134"/>
      </rPr>
      <t>方</t>
    </r>
    <r>
      <rPr>
        <sz val="10"/>
        <color indexed="8"/>
        <rFont val="宋体"/>
        <charset val="134"/>
      </rPr>
      <t>昳</t>
    </r>
    <r>
      <rPr>
        <sz val="10"/>
        <color indexed="8"/>
        <rFont val="仿宋_GB2312"/>
        <charset val="134"/>
      </rPr>
      <t>雯</t>
    </r>
    <r>
      <rPr>
        <sz val="10"/>
        <color indexed="8"/>
        <rFont val="Times New Roman"/>
        <charset val="134"/>
      </rPr>
      <t xml:space="preserve">  </t>
    </r>
    <r>
      <rPr>
        <sz val="10"/>
        <color indexed="8"/>
        <rFont val="仿宋_GB2312"/>
        <charset val="134"/>
      </rPr>
      <t>马振军</t>
    </r>
    <r>
      <rPr>
        <sz val="10"/>
        <color indexed="8"/>
        <rFont val="Times New Roman"/>
        <charset val="134"/>
      </rPr>
      <t xml:space="preserve"> </t>
    </r>
  </si>
  <si>
    <r>
      <rPr>
        <sz val="10"/>
        <color indexed="8"/>
        <rFont val="Times New Roman"/>
        <charset val="134"/>
      </rPr>
      <t>5/6</t>
    </r>
    <r>
      <rPr>
        <sz val="10"/>
        <color indexed="8"/>
        <rFont val="仿宋_GB2312"/>
        <charset val="134"/>
      </rPr>
      <t>（导师</t>
    </r>
    <r>
      <rPr>
        <sz val="10"/>
        <color indexed="8"/>
        <rFont val="Times New Roman"/>
        <charset val="134"/>
      </rPr>
      <t>1</t>
    </r>
    <r>
      <rPr>
        <sz val="10"/>
        <color indexed="8"/>
        <rFont val="仿宋_GB2312"/>
        <charset val="134"/>
      </rPr>
      <t>）</t>
    </r>
  </si>
  <si>
    <r>
      <rPr>
        <sz val="10"/>
        <color indexed="8"/>
        <rFont val="仿宋_GB2312"/>
        <charset val="134"/>
      </rPr>
      <t>李兆硕</t>
    </r>
  </si>
  <si>
    <r>
      <rPr>
        <sz val="10"/>
        <color indexed="8"/>
        <rFont val="仿宋_GB2312"/>
        <charset val="134"/>
      </rPr>
      <t>一种基于联盟链的支持动态集群变更的共识算法切换方法</t>
    </r>
  </si>
  <si>
    <r>
      <rPr>
        <sz val="10"/>
        <color indexed="8"/>
        <rFont val="仿宋_GB2312"/>
        <charset val="134"/>
      </rPr>
      <t>是（</t>
    </r>
    <r>
      <rPr>
        <sz val="10"/>
        <color indexed="8"/>
        <rFont val="Times New Roman"/>
        <charset val="134"/>
      </rPr>
      <t>2023.07.04</t>
    </r>
    <r>
      <rPr>
        <sz val="10"/>
        <color indexed="8"/>
        <rFont val="仿宋_GB2312"/>
        <charset val="134"/>
      </rPr>
      <t>）</t>
    </r>
  </si>
  <si>
    <r>
      <rPr>
        <sz val="10"/>
        <color indexed="8"/>
        <rFont val="仿宋_GB2312"/>
        <charset val="134"/>
      </rPr>
      <t>李兆硕；蔡亮</t>
    </r>
    <r>
      <rPr>
        <sz val="10"/>
        <color indexed="8"/>
        <rFont val="Times New Roman"/>
        <charset val="134"/>
      </rPr>
      <t xml:space="preserve"> </t>
    </r>
    <r>
      <rPr>
        <sz val="10"/>
        <color indexed="8"/>
        <rFont val="仿宋_GB2312"/>
        <charset val="134"/>
      </rPr>
      <t>；鲍凌峰</t>
    </r>
  </si>
  <si>
    <r>
      <rPr>
        <sz val="10"/>
        <rFont val="仿宋_GB2312"/>
        <charset val="134"/>
      </rPr>
      <t>陈依伦</t>
    </r>
  </si>
  <si>
    <r>
      <rPr>
        <sz val="10"/>
        <rFont val="仿宋_GB2312"/>
        <charset val="134"/>
      </rPr>
      <t>软件工程</t>
    </r>
    <r>
      <rPr>
        <sz val="10"/>
        <rFont val="Times New Roman"/>
        <charset val="134"/>
      </rPr>
      <t>2102</t>
    </r>
    <r>
      <rPr>
        <sz val="10"/>
        <rFont val="仿宋_GB2312"/>
        <charset val="134"/>
      </rPr>
      <t>班</t>
    </r>
  </si>
  <si>
    <r>
      <rPr>
        <sz val="10"/>
        <rFont val="仿宋_GB2312"/>
        <charset val="134"/>
      </rPr>
      <t>中共党员</t>
    </r>
  </si>
  <si>
    <r>
      <rPr>
        <sz val="10"/>
        <rFont val="仿宋_GB2312"/>
        <charset val="134"/>
      </rPr>
      <t>一种基于区块链的流式隐私求交方法与系统</t>
    </r>
  </si>
  <si>
    <r>
      <rPr>
        <sz val="10"/>
        <rFont val="仿宋_GB2312"/>
        <charset val="134"/>
      </rPr>
      <t>尹可挺，陈依伦，陈晓丰，方</t>
    </r>
    <r>
      <rPr>
        <sz val="10"/>
        <rFont val="宋体"/>
        <charset val="134"/>
      </rPr>
      <t>昳</t>
    </r>
    <r>
      <rPr>
        <sz val="10"/>
        <rFont val="仿宋_GB2312"/>
        <charset val="134"/>
      </rPr>
      <t>雯，陈依苓</t>
    </r>
  </si>
  <si>
    <r>
      <rPr>
        <sz val="10"/>
        <rFont val="Times New Roman"/>
        <charset val="134"/>
      </rPr>
      <t>2/5</t>
    </r>
    <r>
      <rPr>
        <sz val="10"/>
        <rFont val="仿宋_GB2312"/>
        <charset val="134"/>
      </rPr>
      <t>（导师</t>
    </r>
    <r>
      <rPr>
        <sz val="10"/>
        <rFont val="Times New Roman"/>
        <charset val="134"/>
      </rPr>
      <t>1</t>
    </r>
    <r>
      <rPr>
        <sz val="10"/>
        <rFont val="仿宋_GB2312"/>
        <charset val="134"/>
      </rPr>
      <t>）</t>
    </r>
  </si>
  <si>
    <r>
      <rPr>
        <sz val="10"/>
        <rFont val="仿宋_GB2312"/>
        <charset val="0"/>
      </rPr>
      <t>黄融杰</t>
    </r>
  </si>
  <si>
    <t>FastDiff 2: Dually Incorporating GANs into Diffusion Models for High-Quality Speech Synthesis.</t>
  </si>
  <si>
    <t>ACL</t>
  </si>
  <si>
    <t>Rongjie Huang, Yi Ren, Ziyue Jiang, Chenye Cui, Jinglin Liu, Zhou Zhao</t>
  </si>
  <si>
    <r>
      <rPr>
        <sz val="10"/>
        <rFont val="仿宋_GB2312"/>
        <charset val="134"/>
      </rPr>
      <t>软件工程</t>
    </r>
    <r>
      <rPr>
        <sz val="10"/>
        <rFont val="Times New Roman"/>
        <charset val="134"/>
      </rPr>
      <t>2104</t>
    </r>
    <r>
      <rPr>
        <sz val="10"/>
        <rFont val="仿宋_GB2312"/>
        <charset val="134"/>
      </rPr>
      <t>班</t>
    </r>
  </si>
  <si>
    <t>AV-TranSpeech: Audio-Visual Robust Speech-to-Speech Translation.</t>
  </si>
  <si>
    <t>Rongjie Huang, Huadai Liu, Xize Cheng, Yi Ren, Linjun Li, Zhenhui Ye, Jinzheng He, Lichao Zhang, Jinglin Liu, Xiang Yin, Zhou Zhao</t>
  </si>
  <si>
    <t>1/11</t>
  </si>
  <si>
    <r>
      <rPr>
        <sz val="10"/>
        <rFont val="仿宋_GB2312"/>
        <charset val="134"/>
      </rPr>
      <t>软件工程</t>
    </r>
    <r>
      <rPr>
        <sz val="10"/>
        <rFont val="Times New Roman"/>
        <charset val="134"/>
      </rPr>
      <t>2105</t>
    </r>
    <r>
      <rPr>
        <sz val="10"/>
        <rFont val="仿宋_GB2312"/>
        <charset val="134"/>
      </rPr>
      <t>班</t>
    </r>
  </si>
  <si>
    <t>Prosody-TTS: Self-Supervised Prosody Pretraining with Latent Diffusion For Text-to-Speech</t>
  </si>
  <si>
    <t>Rongjie Huang, Chunlei Zhang, Yi Ren, Zhou Zhao, Dong Yu</t>
  </si>
  <si>
    <r>
      <rPr>
        <sz val="10"/>
        <rFont val="仿宋_GB2312"/>
        <charset val="134"/>
      </rPr>
      <t>软件工程</t>
    </r>
    <r>
      <rPr>
        <sz val="10"/>
        <rFont val="Times New Roman"/>
        <charset val="134"/>
      </rPr>
      <t>2106</t>
    </r>
    <r>
      <rPr>
        <sz val="10"/>
        <rFont val="仿宋_GB2312"/>
        <charset val="134"/>
      </rPr>
      <t>班</t>
    </r>
  </si>
  <si>
    <t>Make-An-Audio: Text-To-Audio Generation with Prompt-Enhanced Diffusion Models.</t>
  </si>
  <si>
    <t>ICML</t>
  </si>
  <si>
    <t>Rongjie Huang, Jiawei Huang, Dongchao Yang, Yi Ren, Luping Liu, Mingze Li, Zhenhui Ye, Jinglin Liu, Xiang Yin, Zhou Zhao</t>
  </si>
  <si>
    <r>
      <rPr>
        <sz val="10"/>
        <rFont val="仿宋_GB2312"/>
        <charset val="134"/>
      </rPr>
      <t>软件工程</t>
    </r>
    <r>
      <rPr>
        <sz val="10"/>
        <rFont val="Times New Roman"/>
        <charset val="134"/>
      </rPr>
      <t>2107</t>
    </r>
    <r>
      <rPr>
        <sz val="10"/>
        <rFont val="仿宋_GB2312"/>
        <charset val="134"/>
      </rPr>
      <t>班</t>
    </r>
  </si>
  <si>
    <t>TranSpeech: Speech-to-Speech Translation With Bilateral Perturbation.</t>
  </si>
  <si>
    <t>ICLR</t>
  </si>
  <si>
    <t>Rongjie Huang, Zhou Zhao, Jinglin Liu, Huadai Liu, Yi Ren, Lichao Zhang, Jinzheng He</t>
  </si>
  <si>
    <t>GenerSpeech: Towards Style Transfer for Generalizable Out-Of-Domain Text-to-Speech</t>
  </si>
  <si>
    <t>NeurIPS</t>
  </si>
  <si>
    <t>Rongjie Huang, Yi Ren, Jinglin Liu, Chenye Cui, Zhou Zhao</t>
  </si>
  <si>
    <r>
      <rPr>
        <sz val="10"/>
        <rFont val="仿宋_GB2312"/>
        <charset val="134"/>
      </rPr>
      <t>邵嘉毅</t>
    </r>
  </si>
  <si>
    <t>Action Sensitivity Learning for Temporal Action Localization</t>
  </si>
  <si>
    <t>ICCV 2023</t>
  </si>
  <si>
    <t>2023.7.13</t>
  </si>
  <si>
    <t xml:space="preserve">Jiayi Shao, Xiaohan Wang, Ruijie Quan, Junjun Zheng, Jiang Yang, Yi Yang </t>
  </si>
  <si>
    <t>1 in 6</t>
  </si>
  <si>
    <t>Moment Queries Challenge @ ECCV 2022 Ego4D Workshop</t>
  </si>
  <si>
    <t>IEEE/CVF European Conference on Computer Vision (ECCV)</t>
  </si>
  <si>
    <r>
      <rPr>
        <sz val="10"/>
        <rFont val="仿宋_GB2312"/>
        <charset val="0"/>
      </rPr>
      <t>三等奖</t>
    </r>
  </si>
  <si>
    <t>Jiayi Shao, Xiaohan Wang, Yi Yang</t>
  </si>
  <si>
    <t>1 in 3</t>
  </si>
  <si>
    <t>Action Sensitivity Learning for the Ego4D Episodic Memory Challenge 2023</t>
  </si>
  <si>
    <t>CVPR 2023 Ego4DEpic Workshop</t>
  </si>
  <si>
    <t>2023.6.12</t>
  </si>
  <si>
    <r>
      <rPr>
        <sz val="10"/>
        <rFont val="Times New Roman"/>
        <charset val="0"/>
      </rPr>
      <t xml:space="preserve">CCF A </t>
    </r>
    <r>
      <rPr>
        <sz val="10"/>
        <rFont val="仿宋_GB2312"/>
        <charset val="0"/>
      </rPr>
      <t>短文</t>
    </r>
  </si>
  <si>
    <t xml:space="preserve">Jiayi Shao, Xiaohan Wang, Ruijie Quan, Yi Yang </t>
  </si>
  <si>
    <t>1 in 4</t>
  </si>
  <si>
    <t>ReLER@ZJU Submission to the Ego4D Moment Queries Challenge 2022</t>
  </si>
  <si>
    <t>ECCV 2022 Ego4D Workshop</t>
  </si>
  <si>
    <t>2022.9.18</t>
  </si>
  <si>
    <r>
      <rPr>
        <sz val="10"/>
        <rFont val="Times New Roman"/>
        <charset val="0"/>
      </rPr>
      <t xml:space="preserve">CCF B </t>
    </r>
    <r>
      <rPr>
        <sz val="10"/>
        <rFont val="仿宋_GB2312"/>
        <charset val="0"/>
      </rPr>
      <t>短文</t>
    </r>
  </si>
  <si>
    <t>LANA: A Language Capable Navigator for Vision-Language Navigation</t>
  </si>
  <si>
    <t xml:space="preserve">CVPR 2023 </t>
  </si>
  <si>
    <t>2023.2.29</t>
  </si>
  <si>
    <t>Xiaohan Wang, Wenguan Wang, Jiayi Shao, Yi Yang</t>
  </si>
  <si>
    <t>3 in 4</t>
  </si>
  <si>
    <r>
      <rPr>
        <sz val="10"/>
        <rFont val="仿宋_GB2312"/>
        <charset val="134"/>
      </rPr>
      <t>王晔</t>
    </r>
  </si>
  <si>
    <r>
      <rPr>
        <sz val="10"/>
        <rFont val="仿宋_GB2312"/>
        <charset val="134"/>
      </rPr>
      <t>共青团员</t>
    </r>
  </si>
  <si>
    <r>
      <rPr>
        <sz val="10"/>
        <rFont val="仿宋_GB2312"/>
        <charset val="134"/>
      </rPr>
      <t>《</t>
    </r>
    <r>
      <rPr>
        <sz val="10"/>
        <rFont val="Times New Roman"/>
        <charset val="134"/>
      </rPr>
      <t>Semantic-conditioned Dual Adaption for Cross-domain Query-based Visual Segmentation</t>
    </r>
    <r>
      <rPr>
        <sz val="10"/>
        <rFont val="仿宋_GB2312"/>
        <charset val="134"/>
      </rPr>
      <t>》</t>
    </r>
  </si>
  <si>
    <r>
      <rPr>
        <sz val="10"/>
        <rFont val="仿宋_GB2312"/>
        <charset val="134"/>
      </rPr>
      <t>王晔，金涛，林旺，成曦泽，李林峻，赵洲</t>
    </r>
  </si>
  <si>
    <r>
      <rPr>
        <sz val="10"/>
        <rFont val="仿宋_GB2312"/>
        <charset val="134"/>
      </rPr>
      <t>一种基于语义交互的弱监督语音</t>
    </r>
    <r>
      <rPr>
        <sz val="10"/>
        <rFont val="Times New Roman"/>
        <charset val="134"/>
      </rPr>
      <t>-</t>
    </r>
    <r>
      <rPr>
        <sz val="10"/>
        <rFont val="仿宋_GB2312"/>
        <charset val="134"/>
      </rPr>
      <t>视频定位方法和系统</t>
    </r>
  </si>
  <si>
    <t>2023.8.18</t>
  </si>
  <si>
    <r>
      <rPr>
        <sz val="10"/>
        <rFont val="仿宋_GB2312"/>
        <charset val="134"/>
      </rPr>
      <t>赵洲</t>
    </r>
    <r>
      <rPr>
        <sz val="10"/>
        <rFont val="Times New Roman"/>
        <charset val="134"/>
      </rPr>
      <t>,</t>
    </r>
    <r>
      <rPr>
        <sz val="10"/>
        <rFont val="仿宋_GB2312"/>
        <charset val="134"/>
      </rPr>
      <t>王晔</t>
    </r>
    <r>
      <rPr>
        <sz val="10"/>
        <rFont val="Times New Roman"/>
        <charset val="134"/>
      </rPr>
      <t>,</t>
    </r>
    <r>
      <rPr>
        <sz val="10"/>
        <rFont val="仿宋_GB2312"/>
        <charset val="134"/>
      </rPr>
      <t>林旺</t>
    </r>
    <r>
      <rPr>
        <sz val="10"/>
        <rFont val="Times New Roman"/>
        <charset val="134"/>
      </rPr>
      <t>,</t>
    </r>
    <r>
      <rPr>
        <sz val="10"/>
        <rFont val="仿宋_GB2312"/>
        <charset val="134"/>
      </rPr>
      <t>金涛</t>
    </r>
    <r>
      <rPr>
        <sz val="10"/>
        <rFont val="Times New Roman"/>
        <charset val="134"/>
      </rPr>
      <t>,</t>
    </r>
    <r>
      <rPr>
        <sz val="10"/>
        <rFont val="仿宋_GB2312"/>
        <charset val="134"/>
      </rPr>
      <t>李林峻</t>
    </r>
    <r>
      <rPr>
        <sz val="10"/>
        <rFont val="Times New Roman"/>
        <charset val="134"/>
      </rPr>
      <t>,</t>
    </r>
    <r>
      <rPr>
        <sz val="10"/>
        <rFont val="仿宋_GB2312"/>
        <charset val="134"/>
      </rPr>
      <t>成曦泽</t>
    </r>
    <r>
      <rPr>
        <sz val="10"/>
        <rFont val="Times New Roman"/>
        <charset val="134"/>
      </rPr>
      <t>,</t>
    </r>
    <r>
      <rPr>
        <sz val="10"/>
        <rFont val="仿宋_GB2312"/>
        <charset val="134"/>
      </rPr>
      <t>陈哲乾</t>
    </r>
  </si>
  <si>
    <r>
      <rPr>
        <sz val="10"/>
        <rFont val="Times New Roman"/>
        <charset val="134"/>
      </rPr>
      <t>1/6</t>
    </r>
    <r>
      <rPr>
        <sz val="10"/>
        <rFont val="仿宋_GB2312"/>
        <charset val="134"/>
      </rPr>
      <t>（去掉第一位导师赵洲）</t>
    </r>
  </si>
  <si>
    <t>https://github.com/yewzz/SIL</t>
  </si>
  <si>
    <r>
      <rPr>
        <sz val="10"/>
        <rFont val="仿宋_GB2312"/>
        <charset val="134"/>
      </rPr>
      <t>《</t>
    </r>
    <r>
      <rPr>
        <sz val="10"/>
        <rFont val="Times New Roman"/>
        <charset val="0"/>
      </rPr>
      <t>Weakly-Supervised Spoken Video Grounding via
Semantic Interaction Learning</t>
    </r>
    <r>
      <rPr>
        <sz val="10"/>
        <rFont val="仿宋_GB2312"/>
        <charset val="134"/>
      </rPr>
      <t>》</t>
    </r>
  </si>
  <si>
    <r>
      <rPr>
        <sz val="10"/>
        <rFont val="仿宋_GB2312"/>
        <charset val="134"/>
      </rPr>
      <t>王晔，林旺，张圣宇，金涛，李林峻，成曦泽，赵洲</t>
    </r>
  </si>
  <si>
    <r>
      <rPr>
        <sz val="10"/>
        <rFont val="仿宋_GB2312"/>
        <charset val="134"/>
      </rPr>
      <t>基于对比学习和词粒度权重的视觉语言翻译方法和系统</t>
    </r>
  </si>
  <si>
    <t>2023.8.11</t>
  </si>
  <si>
    <r>
      <rPr>
        <sz val="10"/>
        <rFont val="仿宋_GB2312"/>
        <charset val="134"/>
      </rPr>
      <t>赵洲，李林峻，成曦泽，金涛，王晔，林旺，陈哲乾</t>
    </r>
  </si>
  <si>
    <r>
      <rPr>
        <sz val="10"/>
        <rFont val="Times New Roman"/>
        <charset val="134"/>
      </rPr>
      <t>4/6</t>
    </r>
    <r>
      <rPr>
        <sz val="10"/>
        <rFont val="仿宋_GB2312"/>
        <charset val="134"/>
      </rPr>
      <t>（去掉第一位导师赵洲）</t>
    </r>
  </si>
  <si>
    <t>https://github.com/yewzz/SDA</t>
  </si>
  <si>
    <r>
      <rPr>
        <sz val="10"/>
        <rFont val="仿宋_GB2312"/>
        <charset val="134"/>
      </rPr>
      <t>《</t>
    </r>
    <r>
      <rPr>
        <sz val="10"/>
        <rFont val="Times New Roman"/>
        <charset val="0"/>
      </rPr>
      <t>TAVT:Towards Transferable Audio-Visual Text Generation</t>
    </r>
    <r>
      <rPr>
        <sz val="10"/>
        <rFont val="仿宋_GB2312"/>
        <charset val="134"/>
      </rPr>
      <t>》</t>
    </r>
  </si>
  <si>
    <r>
      <rPr>
        <sz val="10"/>
        <rFont val="仿宋_GB2312"/>
        <charset val="134"/>
      </rPr>
      <t>林旺，金涛，王晔，潘雯雯，李林峻，成曦泽，赵洲</t>
    </r>
  </si>
  <si>
    <r>
      <rPr>
        <sz val="10"/>
        <rFont val="Times New Roman"/>
        <charset val="0"/>
      </rPr>
      <t>2/6(</t>
    </r>
    <r>
      <rPr>
        <sz val="10"/>
        <rFont val="仿宋_GB2312"/>
        <charset val="134"/>
      </rPr>
      <t>排除导师金涛</t>
    </r>
    <r>
      <rPr>
        <sz val="10"/>
        <rFont val="Times New Roman"/>
        <charset val="0"/>
      </rPr>
      <t>)</t>
    </r>
  </si>
  <si>
    <r>
      <rPr>
        <sz val="10"/>
        <rFont val="仿宋_GB2312"/>
        <charset val="134"/>
      </rPr>
      <t>《</t>
    </r>
    <r>
      <rPr>
        <sz val="10"/>
        <rFont val="Times New Roman"/>
        <charset val="0"/>
      </rPr>
      <t>Exploring Group Video Captioning with Efficient Relational Approximation</t>
    </r>
    <r>
      <rPr>
        <sz val="10"/>
        <rFont val="仿宋_GB2312"/>
        <charset val="134"/>
      </rPr>
      <t>》</t>
    </r>
  </si>
  <si>
    <t>ICCV</t>
  </si>
  <si>
    <r>
      <rPr>
        <sz val="10"/>
        <rFont val="仿宋_GB2312"/>
        <charset val="134"/>
      </rPr>
      <t>《</t>
    </r>
    <r>
      <rPr>
        <sz val="10"/>
        <rFont val="Times New Roman"/>
        <charset val="134"/>
      </rPr>
      <t>Contrastive Token-Wise Meta-Learning for Unseen Performer Visual Temporal-Aligned Translation</t>
    </r>
    <r>
      <rPr>
        <sz val="10"/>
        <rFont val="仿宋_GB2312"/>
        <charset val="134"/>
      </rPr>
      <t>》</t>
    </r>
  </si>
  <si>
    <r>
      <rPr>
        <sz val="10"/>
        <rFont val="仿宋_GB2312"/>
        <charset val="134"/>
      </rPr>
      <t>李林峻，金涛，成曦泽，王晔，林旺，黄融杰，赵洲</t>
    </r>
  </si>
  <si>
    <r>
      <rPr>
        <sz val="10"/>
        <rFont val="Times New Roman"/>
        <charset val="0"/>
      </rPr>
      <t>3/6(</t>
    </r>
    <r>
      <rPr>
        <sz val="10"/>
        <rFont val="仿宋_GB2312"/>
        <charset val="134"/>
      </rPr>
      <t>排除导师金涛</t>
    </r>
    <r>
      <rPr>
        <sz val="10"/>
        <rFont val="Times New Roman"/>
        <charset val="134"/>
      </rPr>
      <t>)</t>
    </r>
  </si>
  <si>
    <r>
      <rPr>
        <sz val="10"/>
        <rFont val="仿宋_GB2312"/>
        <charset val="134"/>
      </rPr>
      <t>陈治清</t>
    </r>
  </si>
  <si>
    <t>Dark Knowledge Balance Learning for Unbiased Scene GraphGeneration</t>
  </si>
  <si>
    <t>ACM MM2023</t>
  </si>
  <si>
    <r>
      <rPr>
        <sz val="10"/>
        <rFont val="Times New Roman"/>
        <charset val="0"/>
      </rPr>
      <t>2023.7.26</t>
    </r>
    <r>
      <rPr>
        <sz val="10"/>
        <rFont val="仿宋_GB2312"/>
        <charset val="0"/>
      </rPr>
      <t>录用，未发表</t>
    </r>
  </si>
  <si>
    <r>
      <rPr>
        <sz val="10"/>
        <rFont val="Times New Roman"/>
        <charset val="0"/>
      </rPr>
      <t>CCF A</t>
    </r>
    <r>
      <rPr>
        <sz val="10"/>
        <rFont val="仿宋_GB2312"/>
        <charset val="0"/>
      </rPr>
      <t>类论文</t>
    </r>
  </si>
  <si>
    <t>Zhiqing Chen, Yawei Luo, Yang Yi, Jian Shao,  Chunping Wang, Lei Chen, Jun Xiao</t>
  </si>
  <si>
    <r>
      <rPr>
        <sz val="10"/>
        <rFont val="仿宋_GB2312"/>
        <charset val="134"/>
      </rPr>
      <t>王雯卿</t>
    </r>
  </si>
  <si>
    <t>Triple Correlations-Guided Label Supplementation for Unbiased Video Scene Graph Generation</t>
  </si>
  <si>
    <r>
      <rPr>
        <sz val="10"/>
        <rFont val="Times New Roman"/>
        <charset val="0"/>
      </rPr>
      <t>2023.7.26</t>
    </r>
    <r>
      <rPr>
        <sz val="10"/>
        <rFont val="仿宋_GB2312"/>
        <charset val="134"/>
      </rPr>
      <t>录用，未发表</t>
    </r>
  </si>
  <si>
    <t>Wenqing Wang, Kaifeng Gao, Yawei Luo, Tao Jiang, Fei Gao, Jian Shao, Jianwen Sun, Jun Xiao</t>
  </si>
  <si>
    <t>1/8</t>
  </si>
  <si>
    <r>
      <rPr>
        <sz val="10"/>
        <rFont val="仿宋_GB2312"/>
        <charset val="134"/>
      </rPr>
      <t>蒋焘</t>
    </r>
  </si>
  <si>
    <t>4/8</t>
  </si>
  <si>
    <r>
      <rPr>
        <sz val="10"/>
        <rFont val="Times New Roman"/>
        <charset val="134"/>
      </rPr>
      <t>“</t>
    </r>
    <r>
      <rPr>
        <sz val="10"/>
        <rFont val="仿宋_GB2312"/>
        <charset val="134"/>
      </rPr>
      <t>华为杯</t>
    </r>
    <r>
      <rPr>
        <sz val="10"/>
        <rFont val="Times New Roman"/>
        <charset val="134"/>
      </rPr>
      <t>”</t>
    </r>
    <r>
      <rPr>
        <sz val="10"/>
        <rFont val="仿宋_GB2312"/>
        <charset val="134"/>
      </rPr>
      <t>第十九届中国研究生数学建模竞赛国家一等奖与</t>
    </r>
    <r>
      <rPr>
        <sz val="10"/>
        <rFont val="Times New Roman"/>
        <charset val="134"/>
      </rPr>
      <t>“</t>
    </r>
    <r>
      <rPr>
        <sz val="10"/>
        <rFont val="仿宋_GB2312"/>
        <charset val="134"/>
      </rPr>
      <t>数模之星</t>
    </r>
    <r>
      <rPr>
        <sz val="10"/>
        <rFont val="Times New Roman"/>
        <charset val="134"/>
      </rPr>
      <t>”</t>
    </r>
  </si>
  <si>
    <r>
      <rPr>
        <sz val="10"/>
        <rFont val="仿宋_GB2312"/>
        <charset val="134"/>
      </rPr>
      <t>中国学位与研究生教育学会</t>
    </r>
  </si>
  <si>
    <r>
      <rPr>
        <sz val="10"/>
        <rFont val="仿宋_GB2312"/>
        <charset val="134"/>
      </rPr>
      <t>一等奖</t>
    </r>
  </si>
  <si>
    <r>
      <rPr>
        <sz val="10"/>
        <rFont val="仿宋_GB2312"/>
        <charset val="134"/>
      </rPr>
      <t>张森，李昂，李宝奎</t>
    </r>
  </si>
  <si>
    <r>
      <rPr>
        <sz val="10"/>
        <rFont val="仿宋_GB2312"/>
        <charset val="134"/>
      </rPr>
      <t>张森</t>
    </r>
  </si>
  <si>
    <t>Read Key Points: Dialogue-Grounded Knowledge Points Generation with Multi-Level Salience-Aware Mixture</t>
  </si>
  <si>
    <t>ECAI2023</t>
  </si>
  <si>
    <t>2023.7.16</t>
  </si>
  <si>
    <r>
      <rPr>
        <sz val="10"/>
        <color rgb="FF000000"/>
        <rFont val="Times New Roman"/>
        <charset val="134"/>
      </rPr>
      <t>Ⅱ</t>
    </r>
    <r>
      <rPr>
        <sz val="10"/>
        <color rgb="FF000000"/>
        <rFont val="仿宋_GB2312"/>
        <charset val="134"/>
      </rPr>
      <t>类论文</t>
    </r>
  </si>
  <si>
    <t>Sen Zhang†, Baokui Li†, Wangshu Zhang, Changlin Yang, Yicheng Chen, Sen Hu, Teng Xu and Jiwei Li*</t>
  </si>
  <si>
    <t>S2M: Converting Single-Turn to Multi-Turn Datasets for Conversational Question Answering</t>
  </si>
  <si>
    <r>
      <rPr>
        <sz val="10"/>
        <rFont val="Times New Roman"/>
        <charset val="0"/>
      </rPr>
      <t>Baokui Li†, Sen Zhang†, Wangshu Zhang, Yicheng Chen, Changlin Yang, Sen Hu, Teng Xu, Siye liu, and Jiwei Li</t>
    </r>
    <r>
      <rPr>
        <sz val="10"/>
        <rFont val="宋体"/>
        <charset val="0"/>
      </rPr>
      <t>∗</t>
    </r>
  </si>
  <si>
    <t>1/9</t>
  </si>
  <si>
    <t>GNN-MRC: Machine Reading Comprehension based on GNN Augmentation</t>
  </si>
  <si>
    <t>ICANN2023</t>
  </si>
  <si>
    <t>2023.6.29</t>
  </si>
  <si>
    <t>Sen Zhang*, Baokui Li</t>
  </si>
  <si>
    <r>
      <rPr>
        <sz val="10"/>
        <rFont val="仿宋_GB2312"/>
        <charset val="134"/>
      </rPr>
      <t>林旺</t>
    </r>
  </si>
  <si>
    <r>
      <rPr>
        <sz val="10"/>
        <rFont val="Times New Roman"/>
        <charset val="134"/>
      </rPr>
      <t>2/6</t>
    </r>
    <r>
      <rPr>
        <sz val="10"/>
        <rFont val="仿宋_GB2312"/>
        <charset val="134"/>
      </rPr>
      <t>（去掉第一位导师赵洲）</t>
    </r>
  </si>
  <si>
    <t>https://github.com/wanglin-lw/ST-Caps</t>
  </si>
  <si>
    <t>2023.7.25</t>
  </si>
  <si>
    <r>
      <rPr>
        <sz val="10"/>
        <rFont val="仿宋_GB2312"/>
        <charset val="134"/>
      </rPr>
      <t>赵洲</t>
    </r>
    <r>
      <rPr>
        <sz val="10"/>
        <rFont val="Times New Roman"/>
        <charset val="134"/>
      </rPr>
      <t>,</t>
    </r>
    <r>
      <rPr>
        <sz val="10"/>
        <rFont val="仿宋_GB2312"/>
        <charset val="134"/>
      </rPr>
      <t>李林峻</t>
    </r>
    <r>
      <rPr>
        <sz val="10"/>
        <rFont val="Times New Roman"/>
        <charset val="134"/>
      </rPr>
      <t>,</t>
    </r>
    <r>
      <rPr>
        <sz val="10"/>
        <rFont val="仿宋_GB2312"/>
        <charset val="134"/>
      </rPr>
      <t>成曦泽</t>
    </r>
    <r>
      <rPr>
        <sz val="10"/>
        <rFont val="Times New Roman"/>
        <charset val="134"/>
      </rPr>
      <t>,</t>
    </r>
    <r>
      <rPr>
        <sz val="10"/>
        <rFont val="仿宋_GB2312"/>
        <charset val="134"/>
      </rPr>
      <t>金涛</t>
    </r>
    <r>
      <rPr>
        <sz val="10"/>
        <rFont val="Times New Roman"/>
        <charset val="134"/>
      </rPr>
      <t>,</t>
    </r>
    <r>
      <rPr>
        <sz val="10"/>
        <rFont val="仿宋_GB2312"/>
        <charset val="134"/>
      </rPr>
      <t>王晔</t>
    </r>
    <r>
      <rPr>
        <sz val="10"/>
        <rFont val="Times New Roman"/>
        <charset val="134"/>
      </rPr>
      <t>,</t>
    </r>
    <r>
      <rPr>
        <sz val="10"/>
        <rFont val="仿宋_GB2312"/>
        <charset val="134"/>
      </rPr>
      <t>林旺</t>
    </r>
    <r>
      <rPr>
        <sz val="10"/>
        <rFont val="Times New Roman"/>
        <charset val="134"/>
      </rPr>
      <t>,</t>
    </r>
    <r>
      <rPr>
        <sz val="10"/>
        <rFont val="仿宋_GB2312"/>
        <charset val="134"/>
      </rPr>
      <t>陈哲乾</t>
    </r>
  </si>
  <si>
    <r>
      <rPr>
        <sz val="10"/>
        <rFont val="Times New Roman"/>
        <charset val="134"/>
      </rPr>
      <t>5/6</t>
    </r>
    <r>
      <rPr>
        <sz val="10"/>
        <rFont val="仿宋_GB2312"/>
        <charset val="134"/>
      </rPr>
      <t>（去掉第一位导师赵洲）</t>
    </r>
  </si>
  <si>
    <r>
      <rPr>
        <sz val="10"/>
        <rFont val="仿宋_GB2312"/>
        <charset val="0"/>
      </rPr>
      <t>《</t>
    </r>
    <r>
      <rPr>
        <sz val="10"/>
        <rFont val="Times New Roman"/>
        <charset val="0"/>
      </rPr>
      <t>Semantic-conditioned Dual Adaption for Cross-domain Query-based Visual Segmentation</t>
    </r>
    <r>
      <rPr>
        <sz val="10"/>
        <rFont val="仿宋_GB2312"/>
        <charset val="0"/>
      </rPr>
      <t>》</t>
    </r>
  </si>
  <si>
    <r>
      <rPr>
        <sz val="10"/>
        <rFont val="仿宋_GB2312"/>
        <charset val="0"/>
      </rPr>
      <t>《</t>
    </r>
    <r>
      <rPr>
        <sz val="10"/>
        <rFont val="Times New Roman"/>
        <charset val="0"/>
      </rPr>
      <t>Multi-Granularity Relational Attention Network for Audio-Visual Question Answering</t>
    </r>
    <r>
      <rPr>
        <sz val="10"/>
        <rFont val="仿宋_GB2312"/>
        <charset val="0"/>
      </rPr>
      <t>》</t>
    </r>
  </si>
  <si>
    <t>TCSVT</t>
  </si>
  <si>
    <r>
      <rPr>
        <sz val="10"/>
        <rFont val="仿宋_GB2312"/>
        <charset val="134"/>
      </rPr>
      <t>李林峻，金涛，林旺，姜浩，</t>
    </r>
    <r>
      <rPr>
        <sz val="10"/>
        <rFont val="Times New Roman"/>
        <charset val="134"/>
      </rPr>
      <t xml:space="preserve"> </t>
    </r>
    <r>
      <rPr>
        <sz val="10"/>
        <rFont val="仿宋_GB2312"/>
        <charset val="134"/>
      </rPr>
      <t>潘雯雯，王建，肖舒文，夏炎，姜伟昊，赵洲</t>
    </r>
  </si>
  <si>
    <r>
      <rPr>
        <sz val="10"/>
        <rFont val="Times New Roman"/>
        <charset val="0"/>
      </rPr>
      <t>2/10(</t>
    </r>
    <r>
      <rPr>
        <sz val="10"/>
        <rFont val="仿宋_GB2312"/>
        <charset val="134"/>
      </rPr>
      <t>排除导师金涛</t>
    </r>
    <r>
      <rPr>
        <sz val="10"/>
        <rFont val="Times New Roman"/>
        <charset val="134"/>
      </rPr>
      <t>)</t>
    </r>
  </si>
  <si>
    <r>
      <rPr>
        <sz val="10"/>
        <rFont val="仿宋_GB2312"/>
        <charset val="0"/>
      </rPr>
      <t>《</t>
    </r>
    <r>
      <rPr>
        <sz val="10"/>
        <rFont val="Times New Roman"/>
        <charset val="0"/>
      </rPr>
      <t>OpenSR: Open-Modality Speech Recognition via Maintaining Multi-Modality Alignment</t>
    </r>
    <r>
      <rPr>
        <sz val="10"/>
        <rFont val="仿宋_GB2312"/>
        <charset val="0"/>
      </rPr>
      <t>》</t>
    </r>
  </si>
  <si>
    <r>
      <rPr>
        <sz val="10"/>
        <rFont val="仿宋_GB2312"/>
        <charset val="134"/>
      </rPr>
      <t>成曦泽，金涛，李林峻，林旺，段新宇，赵洲</t>
    </r>
  </si>
  <si>
    <r>
      <rPr>
        <sz val="10"/>
        <rFont val="仿宋_GB2312"/>
        <charset val="0"/>
      </rPr>
      <t>《</t>
    </r>
    <r>
      <rPr>
        <sz val="10"/>
        <rFont val="Times New Roman"/>
        <charset val="0"/>
      </rPr>
      <t>Rethinking Missing Modality Learning from a Decoding Perspective</t>
    </r>
    <r>
      <rPr>
        <sz val="10"/>
        <rFont val="仿宋_GB2312"/>
        <charset val="0"/>
      </rPr>
      <t>》</t>
    </r>
  </si>
  <si>
    <t>MM</t>
  </si>
  <si>
    <r>
      <rPr>
        <sz val="10"/>
        <rFont val="仿宋_GB2312"/>
        <charset val="134"/>
      </rPr>
      <t>金涛</t>
    </r>
    <r>
      <rPr>
        <sz val="10"/>
        <rFont val="Times New Roman"/>
        <charset val="134"/>
      </rPr>
      <t xml:space="preserve">,  </t>
    </r>
    <r>
      <rPr>
        <sz val="10"/>
        <rFont val="仿宋_GB2312"/>
        <charset val="134"/>
      </rPr>
      <t>成曦泽，李林峻，林旺，王晔，赵洲</t>
    </r>
  </si>
  <si>
    <r>
      <rPr>
        <sz val="10"/>
        <rFont val="仿宋_GB2312"/>
        <charset val="134"/>
      </rPr>
      <t>成曦泽</t>
    </r>
  </si>
  <si>
    <r>
      <rPr>
        <sz val="10"/>
        <rFont val="仿宋_GB2312"/>
        <charset val="0"/>
      </rPr>
      <t>《</t>
    </r>
    <r>
      <rPr>
        <sz val="10"/>
        <rFont val="Times New Roman"/>
        <charset val="0"/>
      </rPr>
      <t>MixSpeech: Cross-Modality Self-Learning with Audio-Visual Stream Mixup for Visual Speech Translation and Recognition</t>
    </r>
    <r>
      <rPr>
        <sz val="10"/>
        <rFont val="仿宋_GB2312"/>
        <charset val="0"/>
      </rPr>
      <t>》</t>
    </r>
  </si>
  <si>
    <r>
      <rPr>
        <sz val="10"/>
        <rFont val="仿宋_GB2312"/>
        <charset val="0"/>
      </rPr>
      <t>成曦泽，李林峻，金涛，黄融杰，林旺，王泽寒，刘华岱，王晔，尹傲雄，赵洲</t>
    </r>
  </si>
  <si>
    <r>
      <rPr>
        <sz val="10"/>
        <rFont val="仿宋_GB2312"/>
        <charset val="134"/>
      </rPr>
      <t>金涛</t>
    </r>
    <r>
      <rPr>
        <sz val="10"/>
        <rFont val="Times New Roman"/>
        <charset val="134"/>
      </rPr>
      <t>,</t>
    </r>
    <r>
      <rPr>
        <sz val="10"/>
        <rFont val="仿宋_GB2312"/>
        <charset val="134"/>
      </rPr>
      <t>成曦泽，李林峻，林旺，王晔，赵洲</t>
    </r>
  </si>
  <si>
    <r>
      <rPr>
        <sz val="10"/>
        <rFont val="Times New Roman"/>
        <charset val="0"/>
      </rPr>
      <t>1/6(</t>
    </r>
    <r>
      <rPr>
        <sz val="10"/>
        <rFont val="仿宋_GB2312"/>
        <charset val="134"/>
      </rPr>
      <t>排除导师金涛</t>
    </r>
    <r>
      <rPr>
        <sz val="10"/>
        <rFont val="Times New Roman"/>
        <charset val="134"/>
      </rPr>
      <t>)</t>
    </r>
  </si>
  <si>
    <r>
      <rPr>
        <sz val="10"/>
        <rFont val="仿宋_GB2312"/>
        <charset val="0"/>
      </rPr>
      <t>《</t>
    </r>
    <r>
      <rPr>
        <sz val="10"/>
        <rFont val="Times New Roman"/>
        <charset val="0"/>
      </rPr>
      <t>Contrastive Token-Wise Meta-Learning for Unseen Performer Visual Temporal-Aligned Translation</t>
    </r>
    <r>
      <rPr>
        <sz val="10"/>
        <rFont val="仿宋_GB2312"/>
        <charset val="0"/>
      </rPr>
      <t>》</t>
    </r>
  </si>
  <si>
    <r>
      <rPr>
        <sz val="10"/>
        <rFont val="Times New Roman"/>
        <charset val="0"/>
      </rPr>
      <t>2/7(</t>
    </r>
    <r>
      <rPr>
        <sz val="10"/>
        <rFont val="仿宋_GB2312"/>
        <charset val="134"/>
      </rPr>
      <t>排除导师金涛</t>
    </r>
    <r>
      <rPr>
        <sz val="10"/>
        <rFont val="Times New Roman"/>
        <charset val="0"/>
      </rPr>
      <t>)</t>
    </r>
  </si>
  <si>
    <r>
      <rPr>
        <sz val="10"/>
        <rFont val="仿宋_GB2312"/>
        <charset val="0"/>
      </rPr>
      <t>《</t>
    </r>
    <r>
      <rPr>
        <sz val="10"/>
        <rFont val="Times New Roman"/>
        <charset val="0"/>
      </rPr>
      <t>AV-TranSpeech: Audio-Visual Robust Speech-to-Speech Translation</t>
    </r>
    <r>
      <rPr>
        <sz val="10"/>
        <rFont val="仿宋_GB2312"/>
        <charset val="0"/>
      </rPr>
      <t>》</t>
    </r>
  </si>
  <si>
    <r>
      <rPr>
        <sz val="10"/>
        <rFont val="仿宋_GB2312"/>
        <charset val="0"/>
      </rPr>
      <t>黄融杰，刘华岱，成曦泽，任意，李林峻，叶振辉，何金铮，张立超，刘静林，尹翔，赵洲</t>
    </r>
  </si>
  <si>
    <r>
      <rPr>
        <sz val="10"/>
        <rFont val="Times New Roman"/>
        <charset val="0"/>
      </rPr>
      <t>3/6(</t>
    </r>
    <r>
      <rPr>
        <sz val="10"/>
        <rFont val="仿宋_GB2312"/>
        <charset val="134"/>
      </rPr>
      <t>排除导师金涛</t>
    </r>
    <r>
      <rPr>
        <sz val="10"/>
        <rFont val="Times New Roman"/>
        <charset val="0"/>
      </rPr>
      <t>)</t>
    </r>
  </si>
  <si>
    <r>
      <rPr>
        <sz val="10"/>
        <rFont val="仿宋_GB2312"/>
        <charset val="134"/>
      </rPr>
      <t>耿锦坤</t>
    </r>
  </si>
  <si>
    <t>Diffusion Policies as Multi-Agent Reinforcement Learning Strategies</t>
  </si>
  <si>
    <t>ICANN</t>
  </si>
  <si>
    <t>2023.06.29</t>
  </si>
  <si>
    <t>CCF-C</t>
  </si>
  <si>
    <t>1\4</t>
  </si>
  <si>
    <r>
      <rPr>
        <sz val="10"/>
        <rFont val="仿宋_GB2312"/>
        <charset val="134"/>
      </rPr>
      <t>苗乔伟</t>
    </r>
  </si>
  <si>
    <t>End-to-End Optimization of Quantization-based
Structure Learning and Interventional Next-item
Recommendation</t>
  </si>
  <si>
    <t>CICAI</t>
  </si>
  <si>
    <t>EI</t>
  </si>
  <si>
    <r>
      <rPr>
        <sz val="10"/>
        <rFont val="Times New Roman"/>
        <charset val="0"/>
      </rPr>
      <t>Kairui Fu, Qiaowei Miao, Shengyu Zhang</t>
    </r>
    <r>
      <rPr>
        <sz val="10"/>
        <rFont val="仿宋_GB2312"/>
        <charset val="134"/>
      </rPr>
      <t>，</t>
    </r>
    <r>
      <rPr>
        <sz val="10"/>
        <rFont val="Times New Roman"/>
        <charset val="0"/>
      </rPr>
      <t>Kun Kuang and Fei Wu</t>
    </r>
  </si>
  <si>
    <r>
      <rPr>
        <sz val="10"/>
        <rFont val="仿宋_GB2312"/>
        <charset val="134"/>
      </rPr>
      <t>李港</t>
    </r>
  </si>
  <si>
    <t>When Masked Image Modeling Meets Source-free Unsupervised Domain Adaptation: Dual-Level Masked Network for Semantic Segmentation</t>
  </si>
  <si>
    <t>2023 ACM MM</t>
  </si>
  <si>
    <t>Gang Li, Xianzheng Ma, Zhao Wang, Hao Li, Qifei Zhang, Chao Wu</t>
  </si>
  <si>
    <t>(1/6)</t>
  </si>
  <si>
    <r>
      <rPr>
        <sz val="10"/>
        <rFont val="仿宋_GB2312"/>
        <charset val="134"/>
      </rPr>
      <t>一种基于</t>
    </r>
    <r>
      <rPr>
        <sz val="10"/>
        <rFont val="Times New Roman"/>
        <charset val="134"/>
      </rPr>
      <t>Transformer</t>
    </r>
    <r>
      <rPr>
        <sz val="10"/>
        <rFont val="仿宋_GB2312"/>
        <charset val="134"/>
      </rPr>
      <t>的多源无数据域自适应方法和系统</t>
    </r>
  </si>
  <si>
    <r>
      <rPr>
        <sz val="10"/>
        <rFont val="仿宋_GB2312"/>
        <charset val="134"/>
      </rPr>
      <t>是（</t>
    </r>
    <r>
      <rPr>
        <sz val="10"/>
        <rFont val="Times New Roman"/>
        <charset val="134"/>
      </rPr>
      <t>2023/8/18</t>
    </r>
    <r>
      <rPr>
        <sz val="10"/>
        <rFont val="仿宋_GB2312"/>
        <charset val="134"/>
      </rPr>
      <t>）</t>
    </r>
  </si>
  <si>
    <r>
      <rPr>
        <sz val="10"/>
        <rFont val="仿宋_GB2312"/>
        <charset val="134"/>
      </rPr>
      <t>吴超</t>
    </r>
    <r>
      <rPr>
        <sz val="10"/>
        <rFont val="Times New Roman"/>
        <charset val="134"/>
      </rPr>
      <t xml:space="preserve">; </t>
    </r>
    <r>
      <rPr>
        <sz val="10"/>
        <rFont val="仿宋_GB2312"/>
        <charset val="134"/>
      </rPr>
      <t>李港</t>
    </r>
    <r>
      <rPr>
        <sz val="10"/>
        <rFont val="Times New Roman"/>
        <charset val="134"/>
      </rPr>
      <t xml:space="preserve">; </t>
    </r>
    <r>
      <rPr>
        <sz val="10"/>
        <rFont val="仿宋_GB2312"/>
        <charset val="134"/>
      </rPr>
      <t>李皓</t>
    </r>
  </si>
  <si>
    <t>(2/3)</t>
  </si>
  <si>
    <t>Federated Domain Adaptation via Pseudo-label Refinement</t>
  </si>
  <si>
    <t>2023 IEEE ICME</t>
  </si>
  <si>
    <t>Gang Li, Qifei Zhang, Peizheng Wang, Jie Zhang, Chao Wu</t>
  </si>
  <si>
    <t>(1/5)</t>
  </si>
  <si>
    <t>Transformer-Based Multi-Source Domain Adaptation Without Source Data</t>
  </si>
  <si>
    <t>2023 IJCNN</t>
  </si>
  <si>
    <r>
      <rPr>
        <sz val="10"/>
        <rFont val="Times New Roman"/>
        <charset val="0"/>
      </rPr>
      <t>CCF C</t>
    </r>
    <r>
      <rPr>
        <sz val="10"/>
        <rFont val="仿宋_GB2312"/>
        <charset val="134"/>
      </rPr>
      <t>类论文</t>
    </r>
  </si>
  <si>
    <t>Gang Li, Chao Wu</t>
  </si>
  <si>
    <t>(1/2)</t>
  </si>
  <si>
    <t>Target-Discriminability-Induced Multi-Source-Free Domain Adaptation</t>
  </si>
  <si>
    <t>2023 IEEE ICIP</t>
  </si>
  <si>
    <t>Gang Li, Qifei Zhang, Peizheng Wang, Rui He, Chao Wu</t>
  </si>
  <si>
    <r>
      <rPr>
        <sz val="10"/>
        <rFont val="仿宋_GB2312"/>
        <charset val="134"/>
      </rPr>
      <t>李金绪</t>
    </r>
  </si>
  <si>
    <r>
      <rPr>
        <sz val="10"/>
        <rFont val="仿宋_GB2312"/>
        <charset val="134"/>
      </rPr>
      <t>基于局部和全局信息的角膜病图像检测分类方法及装置</t>
    </r>
  </si>
  <si>
    <r>
      <rPr>
        <sz val="10"/>
        <rFont val="Times New Roman"/>
        <charset val="134"/>
      </rPr>
      <t xml:space="preserve">
</t>
    </r>
    <r>
      <rPr>
        <sz val="10"/>
        <rFont val="仿宋_GB2312"/>
        <charset val="134"/>
      </rPr>
      <t>姚玉峰、吴飞、李金绪、方钲清、司雨轩、黄正行、况琨</t>
    </r>
  </si>
  <si>
    <r>
      <rPr>
        <sz val="10"/>
        <rFont val="仿宋_GB2312"/>
        <charset val="134"/>
      </rPr>
      <t>基于知识引导的疾病辅助诊断系统</t>
    </r>
  </si>
  <si>
    <r>
      <rPr>
        <sz val="10"/>
        <rFont val="Times New Roman"/>
        <charset val="134"/>
      </rPr>
      <t xml:space="preserve">
</t>
    </r>
    <r>
      <rPr>
        <sz val="10"/>
        <rFont val="仿宋_GB2312"/>
        <charset val="134"/>
      </rPr>
      <t>黄正行、李金绪、卢梦林</t>
    </r>
  </si>
  <si>
    <r>
      <rPr>
        <sz val="10"/>
        <rFont val="仿宋_GB2312"/>
        <charset val="134"/>
      </rPr>
      <t>一种信息推荐方法、装置、存储介质及电子设备</t>
    </r>
  </si>
  <si>
    <r>
      <rPr>
        <sz val="10"/>
        <rFont val="仿宋_GB2312"/>
        <charset val="134"/>
      </rPr>
      <t>黄正行、李金绪、张梦</t>
    </r>
    <r>
      <rPr>
        <sz val="10"/>
        <rFont val="宋体"/>
        <charset val="134"/>
      </rPr>
      <t>璘</t>
    </r>
    <r>
      <rPr>
        <sz val="10"/>
        <rFont val="仿宋_GB2312"/>
        <charset val="134"/>
      </rPr>
      <t>、潘淑</t>
    </r>
  </si>
  <si>
    <r>
      <rPr>
        <sz val="10"/>
        <rFont val="仿宋_GB2312"/>
        <charset val="134"/>
      </rPr>
      <t>傅嘉俊</t>
    </r>
  </si>
  <si>
    <r>
      <rPr>
        <sz val="10"/>
        <rFont val="仿宋_GB2312"/>
        <charset val="134"/>
      </rPr>
      <t>预备党员</t>
    </r>
  </si>
  <si>
    <r>
      <rPr>
        <sz val="10"/>
        <rFont val="仿宋_GB2312"/>
        <charset val="134"/>
      </rPr>
      <t>均衡延迟和精度的</t>
    </r>
    <r>
      <rPr>
        <sz val="10"/>
        <rFont val="Times New Roman"/>
        <charset val="134"/>
      </rPr>
      <t>ANN-SNN</t>
    </r>
    <r>
      <rPr>
        <sz val="10"/>
        <rFont val="仿宋_GB2312"/>
        <charset val="134"/>
      </rPr>
      <t>转换方法、装置和介质</t>
    </r>
  </si>
  <si>
    <t>2023.7.7</t>
  </si>
  <si>
    <r>
      <rPr>
        <sz val="10"/>
        <rFont val="仿宋_GB2312"/>
        <charset val="134"/>
      </rPr>
      <t>梁秀波</t>
    </r>
    <r>
      <rPr>
        <sz val="10"/>
        <rFont val="Times New Roman"/>
        <charset val="134"/>
      </rPr>
      <t xml:space="preserve"> </t>
    </r>
    <r>
      <rPr>
        <sz val="10"/>
        <rFont val="仿宋_GB2312"/>
        <charset val="134"/>
      </rPr>
      <t>傅嘉俊</t>
    </r>
    <r>
      <rPr>
        <sz val="10"/>
        <rFont val="Times New Roman"/>
        <charset val="134"/>
      </rPr>
      <t xml:space="preserve"> </t>
    </r>
    <r>
      <rPr>
        <sz val="10"/>
        <rFont val="仿宋_GB2312"/>
        <charset val="134"/>
      </rPr>
      <t>葛超</t>
    </r>
    <r>
      <rPr>
        <sz val="10"/>
        <rFont val="Times New Roman"/>
        <charset val="134"/>
      </rPr>
      <t xml:space="preserve"> </t>
    </r>
    <r>
      <rPr>
        <sz val="10"/>
        <rFont val="仿宋_GB2312"/>
        <charset val="134"/>
      </rPr>
      <t>王松</t>
    </r>
  </si>
  <si>
    <r>
      <rPr>
        <sz val="10"/>
        <rFont val="Times New Roman"/>
        <charset val="134"/>
      </rPr>
      <t>1/3</t>
    </r>
    <r>
      <rPr>
        <sz val="10"/>
        <rFont val="仿宋_GB2312"/>
        <charset val="134"/>
      </rPr>
      <t>（除第一位导师梁秀波）</t>
    </r>
  </si>
  <si>
    <r>
      <rPr>
        <sz val="10"/>
        <rFont val="仿宋_GB2312"/>
        <charset val="134"/>
      </rPr>
      <t>胡哲文</t>
    </r>
  </si>
  <si>
    <r>
      <rPr>
        <sz val="10"/>
        <rFont val="仿宋_GB2312"/>
        <charset val="134"/>
      </rPr>
      <t>一种道路交叉口动态交通场景智能生成方法</t>
    </r>
  </si>
  <si>
    <r>
      <rPr>
        <sz val="10"/>
        <rFont val="仿宋_GB2312"/>
        <charset val="134"/>
      </rPr>
      <t>耿卫东</t>
    </r>
    <r>
      <rPr>
        <sz val="10"/>
        <rFont val="Times New Roman"/>
        <charset val="134"/>
      </rPr>
      <t>,</t>
    </r>
    <r>
      <rPr>
        <sz val="10"/>
        <rFont val="仿宋_GB2312"/>
        <charset val="134"/>
      </rPr>
      <t>胡哲文</t>
    </r>
    <r>
      <rPr>
        <sz val="10"/>
        <rFont val="Times New Roman"/>
        <charset val="134"/>
      </rPr>
      <t>,</t>
    </r>
    <r>
      <rPr>
        <sz val="10"/>
        <rFont val="仿宋_GB2312"/>
        <charset val="134"/>
      </rPr>
      <t>李书博</t>
    </r>
    <r>
      <rPr>
        <sz val="10"/>
        <rFont val="Times New Roman"/>
        <charset val="134"/>
      </rPr>
      <t>,</t>
    </r>
    <r>
      <rPr>
        <sz val="10"/>
        <rFont val="仿宋_GB2312"/>
        <charset val="134"/>
      </rPr>
      <t>厉向东</t>
    </r>
    <r>
      <rPr>
        <sz val="10"/>
        <rFont val="Times New Roman"/>
        <charset val="134"/>
      </rPr>
      <t>,</t>
    </r>
    <r>
      <rPr>
        <sz val="10"/>
        <rFont val="仿宋_GB2312"/>
        <charset val="134"/>
      </rPr>
      <t>梁秀波</t>
    </r>
  </si>
  <si>
    <r>
      <rPr>
        <sz val="10"/>
        <rFont val="仿宋_GB2312"/>
        <charset val="134"/>
      </rPr>
      <t>董爱祁</t>
    </r>
  </si>
  <si>
    <r>
      <rPr>
        <sz val="10"/>
        <rFont val="仿宋_GB2312"/>
        <charset val="134"/>
      </rPr>
      <t>一种融合跨模态对齐辅助任务的连续手语识别方法</t>
    </r>
  </si>
  <si>
    <t>2023.6.28</t>
  </si>
  <si>
    <r>
      <rPr>
        <sz val="10"/>
        <rFont val="仿宋_GB2312"/>
        <charset val="134"/>
      </rPr>
      <t>董爱祁，韩晨晨，耿卫东，历向东</t>
    </r>
  </si>
  <si>
    <r>
      <rPr>
        <sz val="10"/>
        <rFont val="仿宋_GB2312"/>
        <charset val="134"/>
      </rPr>
      <t>凌泽宇</t>
    </r>
  </si>
  <si>
    <r>
      <rPr>
        <sz val="10"/>
        <rFont val="仿宋_GB2312"/>
        <charset val="134"/>
      </rPr>
      <t>一种基于扩散模型和语义引导的三维物体生成方法</t>
    </r>
  </si>
  <si>
    <r>
      <rPr>
        <sz val="10"/>
        <rFont val="仿宋_GB2312"/>
        <charset val="134"/>
      </rPr>
      <t>耿卫东，凌泽宇，付一童，厉向东，梁秀波</t>
    </r>
  </si>
  <si>
    <r>
      <rPr>
        <sz val="10"/>
        <rFont val="仿宋_GB2312"/>
        <charset val="134"/>
      </rPr>
      <t>程阳铭</t>
    </r>
  </si>
  <si>
    <r>
      <rPr>
        <sz val="10"/>
        <rFont val="Times New Roman"/>
        <charset val="134"/>
      </rPr>
      <t>2022</t>
    </r>
    <r>
      <rPr>
        <sz val="10"/>
        <rFont val="仿宋_GB2312"/>
        <charset val="134"/>
      </rPr>
      <t>年视频目标追踪大赛短时序冠军</t>
    </r>
  </si>
  <si>
    <t>ECCV VOT2022 Workshop</t>
  </si>
  <si>
    <r>
      <rPr>
        <sz val="10"/>
        <rFont val="仿宋_GB2312"/>
        <charset val="134"/>
      </rPr>
      <t>杨宗鑫，程阳铭，徐源佑，孙超，杨易，庄越挺</t>
    </r>
  </si>
  <si>
    <r>
      <rPr>
        <sz val="10"/>
        <rFont val="Times New Roman"/>
        <charset val="134"/>
      </rPr>
      <t>2//6</t>
    </r>
    <r>
      <rPr>
        <sz val="10"/>
        <rFont val="仿宋_GB2312"/>
        <charset val="134"/>
      </rPr>
      <t>（第一作者为老师）</t>
    </r>
  </si>
  <si>
    <r>
      <rPr>
        <sz val="10"/>
        <rFont val="Times New Roman"/>
        <charset val="134"/>
      </rPr>
      <t>2.5</t>
    </r>
    <r>
      <rPr>
        <sz val="10"/>
        <rFont val="仿宋_GB2312"/>
        <charset val="134"/>
      </rPr>
      <t>分</t>
    </r>
  </si>
  <si>
    <r>
      <rPr>
        <sz val="10"/>
        <rFont val="仿宋_GB2312"/>
        <charset val="134"/>
      </rPr>
      <t>顾月</t>
    </r>
  </si>
  <si>
    <r>
      <rPr>
        <sz val="10"/>
        <rFont val="仿宋_GB2312"/>
        <charset val="134"/>
      </rPr>
      <t>一种基于对比学习的</t>
    </r>
    <r>
      <rPr>
        <sz val="10"/>
        <rFont val="Times New Roman"/>
        <charset val="134"/>
      </rPr>
      <t>3D</t>
    </r>
    <r>
      <rPr>
        <sz val="10"/>
        <rFont val="仿宋_GB2312"/>
        <charset val="134"/>
      </rPr>
      <t>点云场景实例形状搜索定位方法</t>
    </r>
  </si>
  <si>
    <t>2023.08.01</t>
  </si>
  <si>
    <r>
      <rPr>
        <sz val="10"/>
        <color rgb="FF000000"/>
        <rFont val="仿宋_GB2312"/>
        <charset val="134"/>
      </rPr>
      <t>基于虚幻引擎的多投影仪平面融合投影校正方法及系统</t>
    </r>
  </si>
  <si>
    <t>2023.08.22</t>
  </si>
  <si>
    <r>
      <rPr>
        <sz val="10"/>
        <color rgb="FF000000"/>
        <rFont val="仿宋_GB2312"/>
        <charset val="134"/>
      </rPr>
      <t>滕庆龙</t>
    </r>
    <r>
      <rPr>
        <sz val="10"/>
        <color rgb="FF000000"/>
        <rFont val="Times New Roman"/>
        <charset val="134"/>
      </rPr>
      <t>,</t>
    </r>
    <r>
      <rPr>
        <sz val="10"/>
        <color rgb="FF000000"/>
        <rFont val="仿宋_GB2312"/>
        <charset val="134"/>
      </rPr>
      <t>薛云峰</t>
    </r>
    <r>
      <rPr>
        <sz val="10"/>
        <color rgb="FF000000"/>
        <rFont val="Times New Roman"/>
        <charset val="134"/>
      </rPr>
      <t>,</t>
    </r>
    <r>
      <rPr>
        <sz val="10"/>
        <color rgb="FF000000"/>
        <rFont val="仿宋_GB2312"/>
        <charset val="134"/>
      </rPr>
      <t>顾月</t>
    </r>
    <r>
      <rPr>
        <sz val="10"/>
        <color rgb="FF000000"/>
        <rFont val="Times New Roman"/>
        <charset val="134"/>
      </rPr>
      <t>,</t>
    </r>
    <r>
      <rPr>
        <sz val="10"/>
        <color rgb="FF000000"/>
        <rFont val="仿宋_GB2312"/>
        <charset val="134"/>
      </rPr>
      <t>王丽安</t>
    </r>
  </si>
  <si>
    <t>3/4</t>
  </si>
  <si>
    <r>
      <rPr>
        <sz val="10"/>
        <rFont val="仿宋_GB2312"/>
        <charset val="134"/>
      </rPr>
      <t>彭博澄</t>
    </r>
  </si>
  <si>
    <r>
      <rPr>
        <sz val="10"/>
        <rFont val="仿宋_GB2312"/>
        <charset val="134"/>
      </rPr>
      <t>软工</t>
    </r>
    <r>
      <rPr>
        <sz val="10"/>
        <rFont val="Times New Roman"/>
        <charset val="134"/>
      </rPr>
      <t>2103</t>
    </r>
  </si>
  <si>
    <r>
      <rPr>
        <sz val="10"/>
        <rFont val="仿宋_GB2312"/>
        <charset val="134"/>
      </rPr>
      <t>一种可见性数据表示的动态对象可见性查询方法及系统</t>
    </r>
  </si>
  <si>
    <t>2023.9.12</t>
  </si>
  <si>
    <r>
      <rPr>
        <sz val="10"/>
        <rFont val="仿宋_GB2312"/>
        <charset val="134"/>
      </rPr>
      <t>梁秀波、彭博澄</t>
    </r>
  </si>
  <si>
    <r>
      <rPr>
        <sz val="10"/>
        <color rgb="FF000000"/>
        <rFont val="仿宋_GB2312"/>
        <charset val="134"/>
      </rPr>
      <t>黄逸东</t>
    </r>
  </si>
  <si>
    <r>
      <rPr>
        <sz val="10"/>
        <color rgb="FF000000"/>
        <rFont val="仿宋_GB2312"/>
        <charset val="134"/>
      </rPr>
      <t>中共预备党员</t>
    </r>
  </si>
  <si>
    <r>
      <rPr>
        <sz val="10"/>
        <color rgb="FF000000"/>
        <rFont val="仿宋_GB2312"/>
        <charset val="134"/>
      </rPr>
      <t>一种微服务系统中的故障检测方法及装置</t>
    </r>
  </si>
  <si>
    <r>
      <rPr>
        <sz val="10"/>
        <rFont val="仿宋_GB2312"/>
        <charset val="134"/>
      </rPr>
      <t>黄逸东、尹建伟、潘晓华、李莹</t>
    </r>
  </si>
  <si>
    <r>
      <rPr>
        <sz val="10"/>
        <color rgb="FF000000"/>
        <rFont val="仿宋_GB2312"/>
        <charset val="134"/>
      </rPr>
      <t>吴泽成</t>
    </r>
  </si>
  <si>
    <t>Efficient Secure Computation from SM Series Cryptography</t>
  </si>
  <si>
    <r>
      <rPr>
        <sz val="10"/>
        <color rgb="FF000000"/>
        <rFont val="Times New Roman"/>
        <charset val="134"/>
      </rPr>
      <t>WCMC</t>
    </r>
    <r>
      <rPr>
        <sz val="10"/>
        <color rgb="FF000000"/>
        <rFont val="仿宋_GB2312"/>
        <charset val="134"/>
      </rPr>
      <t>（</t>
    </r>
    <r>
      <rPr>
        <sz val="10"/>
        <color rgb="FF000000"/>
        <rFont val="Times New Roman"/>
        <charset val="134"/>
      </rPr>
      <t>Wireless Communications and Mobile Computing</t>
    </r>
    <r>
      <rPr>
        <sz val="10"/>
        <color rgb="FF000000"/>
        <rFont val="仿宋_GB2312"/>
        <charset val="134"/>
      </rPr>
      <t>）</t>
    </r>
  </si>
  <si>
    <t>2023.5.18</t>
  </si>
  <si>
    <t>Yibiao Lu, Zecheng Wu, Bingsheng Zhang, KuiRen</t>
  </si>
  <si>
    <r>
      <rPr>
        <sz val="10"/>
        <color rgb="FF000000"/>
        <rFont val="仿宋_GB2312"/>
        <charset val="134"/>
      </rPr>
      <t>陈力</t>
    </r>
  </si>
  <si>
    <r>
      <rPr>
        <sz val="10"/>
        <color rgb="FF000000"/>
        <rFont val="仿宋_GB2312"/>
        <charset val="134"/>
      </rPr>
      <t>一种基于双队列技术的过滤</t>
    </r>
    <r>
      <rPr>
        <sz val="10"/>
        <color rgb="FF000000"/>
        <rFont val="Times New Roman"/>
        <charset val="134"/>
      </rPr>
      <t>GPS</t>
    </r>
    <r>
      <rPr>
        <sz val="10"/>
        <color rgb="FF000000"/>
        <rFont val="仿宋_GB2312"/>
        <charset val="134"/>
      </rPr>
      <t>位置漂移点的方法及装置</t>
    </r>
  </si>
  <si>
    <r>
      <rPr>
        <sz val="10"/>
        <rFont val="仿宋_GB2312"/>
        <charset val="134"/>
      </rPr>
      <t>陈力</t>
    </r>
    <r>
      <rPr>
        <sz val="10"/>
        <rFont val="Times New Roman"/>
        <charset val="134"/>
      </rPr>
      <t>;</t>
    </r>
    <r>
      <rPr>
        <sz val="10"/>
        <rFont val="仿宋_GB2312"/>
        <charset val="134"/>
      </rPr>
      <t>张子健</t>
    </r>
    <r>
      <rPr>
        <sz val="10"/>
        <rFont val="Times New Roman"/>
        <charset val="134"/>
      </rPr>
      <t>;</t>
    </r>
    <r>
      <rPr>
        <sz val="10"/>
        <rFont val="仿宋_GB2312"/>
        <charset val="134"/>
      </rPr>
      <t>王备</t>
    </r>
    <r>
      <rPr>
        <sz val="10"/>
        <rFont val="Times New Roman"/>
        <charset val="134"/>
      </rPr>
      <t>;</t>
    </r>
    <r>
      <rPr>
        <sz val="10"/>
        <rFont val="仿宋_GB2312"/>
        <charset val="134"/>
      </rPr>
      <t>陈奇</t>
    </r>
  </si>
  <si>
    <r>
      <rPr>
        <sz val="10"/>
        <color rgb="FF000000"/>
        <rFont val="仿宋_GB2312"/>
        <charset val="134"/>
      </rPr>
      <t>陈森茂</t>
    </r>
  </si>
  <si>
    <r>
      <rPr>
        <sz val="10"/>
        <rFont val="仿宋_GB2312"/>
        <charset val="134"/>
      </rPr>
      <t>一种以太坊链上交易资金的追踪方法及追踪系统</t>
    </r>
  </si>
  <si>
    <r>
      <rPr>
        <sz val="10"/>
        <rFont val="仿宋_GB2312"/>
        <charset val="134"/>
      </rPr>
      <t>是（</t>
    </r>
    <r>
      <rPr>
        <sz val="10"/>
        <rFont val="Times New Roman"/>
        <charset val="134"/>
      </rPr>
      <t>2023/8/15</t>
    </r>
    <r>
      <rPr>
        <sz val="10"/>
        <rFont val="仿宋_GB2312"/>
        <charset val="134"/>
      </rPr>
      <t>）</t>
    </r>
  </si>
  <si>
    <r>
      <rPr>
        <sz val="10"/>
        <rFont val="仿宋_GB2312"/>
        <charset val="134"/>
      </rPr>
      <t>周亚金</t>
    </r>
    <r>
      <rPr>
        <sz val="10"/>
        <rFont val="Times New Roman"/>
        <charset val="134"/>
      </rPr>
      <t>;</t>
    </r>
    <r>
      <rPr>
        <sz val="10"/>
        <rFont val="仿宋_GB2312"/>
        <charset val="134"/>
      </rPr>
      <t>陈森茂</t>
    </r>
    <r>
      <rPr>
        <sz val="10"/>
        <rFont val="Times New Roman"/>
        <charset val="134"/>
      </rPr>
      <t>;</t>
    </r>
    <r>
      <rPr>
        <sz val="10"/>
        <rFont val="仿宋_GB2312"/>
        <charset val="134"/>
      </rPr>
      <t>吴磊</t>
    </r>
    <r>
      <rPr>
        <sz val="10"/>
        <rFont val="Times New Roman"/>
        <charset val="134"/>
      </rPr>
      <t>;</t>
    </r>
    <r>
      <rPr>
        <sz val="10"/>
        <rFont val="仿宋_GB2312"/>
        <charset val="134"/>
      </rPr>
      <t>胡宇峰</t>
    </r>
  </si>
  <si>
    <r>
      <rPr>
        <sz val="10"/>
        <color rgb="FF000000"/>
        <rFont val="仿宋_GB2312"/>
        <charset val="134"/>
      </rPr>
      <t>王克</t>
    </r>
  </si>
  <si>
    <r>
      <rPr>
        <sz val="10"/>
        <color rgb="FF000000"/>
        <rFont val="仿宋_GB2312"/>
        <charset val="134"/>
      </rPr>
      <t>基于差分模糊测试的数据库管理系统测试方法和测试系统</t>
    </r>
  </si>
  <si>
    <r>
      <rPr>
        <sz val="10"/>
        <color rgb="FF000000"/>
        <rFont val="仿宋_GB2312"/>
        <charset val="134"/>
      </rPr>
      <t>是（</t>
    </r>
    <r>
      <rPr>
        <sz val="10"/>
        <color rgb="FF000000"/>
        <rFont val="Times New Roman"/>
        <charset val="134"/>
      </rPr>
      <t>2022.10.25</t>
    </r>
    <r>
      <rPr>
        <sz val="10"/>
        <color rgb="FF000000"/>
        <rFont val="仿宋_GB2312"/>
        <charset val="134"/>
      </rPr>
      <t>）</t>
    </r>
  </si>
  <si>
    <r>
      <rPr>
        <sz val="10"/>
        <rFont val="仿宋_GB2312"/>
        <charset val="134"/>
      </rPr>
      <t>周亚金</t>
    </r>
    <r>
      <rPr>
        <sz val="10"/>
        <rFont val="Times New Roman"/>
        <charset val="134"/>
      </rPr>
      <t xml:space="preserve">, </t>
    </r>
    <r>
      <rPr>
        <sz val="10"/>
        <rFont val="仿宋_GB2312"/>
        <charset val="134"/>
      </rPr>
      <t>王克</t>
    </r>
    <r>
      <rPr>
        <sz val="10"/>
        <rFont val="Times New Roman"/>
        <charset val="134"/>
      </rPr>
      <t xml:space="preserve">, </t>
    </r>
    <r>
      <rPr>
        <sz val="10"/>
        <rFont val="仿宋_GB2312"/>
        <charset val="134"/>
      </rPr>
      <t>李嘉奇</t>
    </r>
  </si>
  <si>
    <r>
      <rPr>
        <sz val="10"/>
        <color rgb="FF000000"/>
        <rFont val="Times New Roman"/>
        <charset val="134"/>
      </rPr>
      <t>2/3(</t>
    </r>
    <r>
      <rPr>
        <sz val="10"/>
        <color rgb="FF000000"/>
        <rFont val="仿宋_GB2312"/>
        <charset val="134"/>
      </rPr>
      <t>导师</t>
    </r>
    <r>
      <rPr>
        <sz val="10"/>
        <color rgb="FF000000"/>
        <rFont val="Times New Roman"/>
        <charset val="134"/>
      </rPr>
      <t>1)</t>
    </r>
  </si>
  <si>
    <r>
      <rPr>
        <sz val="10"/>
        <color rgb="FF000000"/>
        <rFont val="仿宋_GB2312"/>
        <charset val="134"/>
      </rPr>
      <t>为</t>
    </r>
    <r>
      <rPr>
        <sz val="10"/>
        <color rgb="FF000000"/>
        <rFont val="Times New Roman"/>
        <charset val="134"/>
      </rPr>
      <t>PostgreSQL</t>
    </r>
    <r>
      <rPr>
        <sz val="10"/>
        <color rgb="FF000000"/>
        <rFont val="仿宋_GB2312"/>
        <charset val="134"/>
      </rPr>
      <t>、</t>
    </r>
    <r>
      <rPr>
        <sz val="10"/>
        <color rgb="FF000000"/>
        <rFont val="Times New Roman"/>
        <charset val="134"/>
      </rPr>
      <t>MySQL</t>
    </r>
    <r>
      <rPr>
        <sz val="10"/>
        <color rgb="FF000000"/>
        <rFont val="仿宋_GB2312"/>
        <charset val="134"/>
      </rPr>
      <t>提供</t>
    </r>
    <r>
      <rPr>
        <sz val="10"/>
        <color rgb="FF000000"/>
        <rFont val="Times New Roman"/>
        <charset val="134"/>
      </rPr>
      <t>PoC https://github.com/postgres/postgres/commit/fe20afaee8aac7838ed6e4a76baa83e547629582 CVE-2022-21640/CVE-2022-21528/CVE-2022-39400/CVE-2022-21638/CVE-2023-21917</t>
    </r>
  </si>
  <si>
    <r>
      <rPr>
        <sz val="10"/>
        <color rgb="FF000000"/>
        <rFont val="仿宋_GB2312"/>
        <charset val="134"/>
      </rPr>
      <t>张馨</t>
    </r>
  </si>
  <si>
    <r>
      <rPr>
        <sz val="10"/>
        <color rgb="FF000000"/>
        <rFont val="仿宋_GB2312"/>
        <charset val="134"/>
      </rPr>
      <t>国家级自研框架重点项目</t>
    </r>
  </si>
  <si>
    <r>
      <rPr>
        <sz val="10"/>
        <color rgb="FF000000"/>
        <rFont val="仿宋_GB2312"/>
        <charset val="134"/>
      </rPr>
      <t>张馨、郭帅帅、刘畅畅、周鑫</t>
    </r>
  </si>
  <si>
    <r>
      <rPr>
        <sz val="10"/>
        <color rgb="FF000000"/>
        <rFont val="仿宋_GB2312"/>
        <charset val="134"/>
      </rPr>
      <t>赵庆澳</t>
    </r>
  </si>
  <si>
    <r>
      <rPr>
        <sz val="10"/>
        <color rgb="FF000000"/>
        <rFont val="仿宋_GB2312"/>
        <charset val="134"/>
      </rPr>
      <t>基于个性化联邦学习的金融客户分类及预测方法、装置</t>
    </r>
  </si>
  <si>
    <r>
      <rPr>
        <sz val="10"/>
        <rFont val="仿宋_GB2312"/>
        <charset val="134"/>
      </rPr>
      <t>张秉晟</t>
    </r>
    <r>
      <rPr>
        <sz val="10"/>
        <rFont val="Times New Roman"/>
        <charset val="134"/>
      </rPr>
      <t>;</t>
    </r>
    <r>
      <rPr>
        <sz val="10"/>
        <rFont val="仿宋_GB2312"/>
        <charset val="134"/>
      </rPr>
      <t>赵庆澳</t>
    </r>
    <r>
      <rPr>
        <sz val="10"/>
        <rFont val="Times New Roman"/>
        <charset val="134"/>
      </rPr>
      <t>;</t>
    </r>
    <r>
      <rPr>
        <sz val="10"/>
        <rFont val="仿宋_GB2312"/>
        <charset val="134"/>
      </rPr>
      <t>任奎</t>
    </r>
  </si>
  <si>
    <r>
      <rPr>
        <sz val="10"/>
        <color rgb="FF000000"/>
        <rFont val="仿宋_GB2312"/>
        <charset val="134"/>
      </rPr>
      <t>赵鑫萍</t>
    </r>
  </si>
  <si>
    <t>Bootstrapping Contrastive Learning Enhanced Music Cold-Start Matching</t>
  </si>
  <si>
    <t>WWW '23 Companion: Companion Proceedings of the ACM Web Conference 2023</t>
  </si>
  <si>
    <t>2023.04.30</t>
  </si>
  <si>
    <r>
      <rPr>
        <sz val="10"/>
        <color rgb="FF000000"/>
        <rFont val="Times New Roman"/>
        <charset val="134"/>
      </rPr>
      <t>Xinping Zhao</t>
    </r>
    <r>
      <rPr>
        <sz val="10"/>
        <color rgb="FF000000"/>
        <rFont val="仿宋_GB2312"/>
        <charset val="134"/>
      </rPr>
      <t>、</t>
    </r>
    <r>
      <rPr>
        <sz val="10"/>
        <color rgb="FF000000"/>
        <rFont val="Times New Roman"/>
        <charset val="134"/>
      </rPr>
      <t>Ying Zhang</t>
    </r>
    <r>
      <rPr>
        <sz val="10"/>
        <color rgb="FF000000"/>
        <rFont val="仿宋_GB2312"/>
        <charset val="134"/>
      </rPr>
      <t>、</t>
    </r>
    <r>
      <rPr>
        <sz val="10"/>
        <color rgb="FF000000"/>
        <rFont val="Times New Roman"/>
        <charset val="134"/>
      </rPr>
      <t>Qiang Xiao</t>
    </r>
    <r>
      <rPr>
        <sz val="10"/>
        <color rgb="FF000000"/>
        <rFont val="仿宋_GB2312"/>
        <charset val="134"/>
      </rPr>
      <t>、</t>
    </r>
    <r>
      <rPr>
        <sz val="10"/>
        <color rgb="FF000000"/>
        <rFont val="Times New Roman"/>
        <charset val="134"/>
      </rPr>
      <t>Yuming Ren</t>
    </r>
    <r>
      <rPr>
        <sz val="10"/>
        <color rgb="FF000000"/>
        <rFont val="仿宋_GB2312"/>
        <charset val="134"/>
      </rPr>
      <t>、</t>
    </r>
    <r>
      <rPr>
        <sz val="10"/>
        <color rgb="FF000000"/>
        <rFont val="Times New Roman"/>
        <charset val="134"/>
      </rPr>
      <t>Yingchun Yang</t>
    </r>
  </si>
  <si>
    <r>
      <rPr>
        <sz val="10"/>
        <color rgb="FF000000"/>
        <rFont val="仿宋_GB2312"/>
        <charset val="134"/>
      </rPr>
      <t>刘梦普</t>
    </r>
  </si>
  <si>
    <t>Deep Hashing-based Dynamic Stock Correlation Estimation via Normalizing Flow</t>
  </si>
  <si>
    <t>IJCAI2023</t>
  </si>
  <si>
    <r>
      <rPr>
        <sz val="10"/>
        <color rgb="FF000000"/>
        <rFont val="仿宋_GB2312"/>
        <charset val="134"/>
      </rPr>
      <t>郑小林，刘梦普，朱梦莹</t>
    </r>
  </si>
  <si>
    <r>
      <rPr>
        <sz val="10"/>
        <color rgb="FF000000"/>
        <rFont val="仿宋_GB2312"/>
        <charset val="134"/>
      </rPr>
      <t>学生一作</t>
    </r>
  </si>
  <si>
    <r>
      <rPr>
        <sz val="10"/>
        <color rgb="FF000000"/>
        <rFont val="仿宋_GB2312"/>
        <charset val="134"/>
      </rPr>
      <t>曹运仓</t>
    </r>
  </si>
  <si>
    <r>
      <rPr>
        <sz val="10"/>
        <color rgb="FF000000"/>
        <rFont val="仿宋_GB2312"/>
        <charset val="134"/>
      </rPr>
      <t>一种基于出行引力模型的交通小区划分方法</t>
    </r>
  </si>
  <si>
    <t>2023.3.31</t>
  </si>
  <si>
    <r>
      <rPr>
        <sz val="10"/>
        <rFont val="仿宋_GB2312"/>
        <charset val="134"/>
      </rPr>
      <t>曹运仓，王备，张子健，陈奇</t>
    </r>
    <r>
      <rPr>
        <sz val="10"/>
        <rFont val="Times New Roman"/>
        <charset val="134"/>
      </rPr>
      <t xml:space="preserve">  </t>
    </r>
  </si>
  <si>
    <r>
      <rPr>
        <sz val="10"/>
        <color rgb="FF000000"/>
        <rFont val="仿宋_GB2312"/>
        <charset val="134"/>
      </rPr>
      <t>李双玖</t>
    </r>
  </si>
  <si>
    <r>
      <rPr>
        <sz val="10"/>
        <color rgb="FF000000"/>
        <rFont val="仿宋_GB2312"/>
        <charset val="134"/>
      </rPr>
      <t>软件工程</t>
    </r>
    <r>
      <rPr>
        <sz val="10"/>
        <color rgb="FF000000"/>
        <rFont val="Times New Roman"/>
        <charset val="134"/>
      </rPr>
      <t>2105</t>
    </r>
    <r>
      <rPr>
        <sz val="10"/>
        <color rgb="FF000000"/>
        <rFont val="仿宋_GB2312"/>
        <charset val="134"/>
      </rPr>
      <t>班</t>
    </r>
  </si>
  <si>
    <r>
      <rPr>
        <sz val="10"/>
        <color rgb="FF000000"/>
        <rFont val="仿宋_GB2312"/>
        <charset val="134"/>
      </rPr>
      <t>一种跨链智能合约的形式验证方法</t>
    </r>
  </si>
  <si>
    <r>
      <rPr>
        <sz val="10"/>
        <color rgb="FF000000"/>
        <rFont val="仿宋_GB2312"/>
        <charset val="134"/>
      </rPr>
      <t>李双玖</t>
    </r>
    <r>
      <rPr>
        <sz val="10"/>
        <color rgb="FF000000"/>
        <rFont val="Times New Roman"/>
        <charset val="134"/>
      </rPr>
      <t xml:space="preserve">; </t>
    </r>
    <r>
      <rPr>
        <sz val="10"/>
        <color rgb="FF000000"/>
        <rFont val="仿宋_GB2312"/>
        <charset val="134"/>
      </rPr>
      <t>程学林</t>
    </r>
    <r>
      <rPr>
        <sz val="10"/>
        <color rgb="FF000000"/>
        <rFont val="Times New Roman"/>
        <charset val="134"/>
      </rPr>
      <t xml:space="preserve">; </t>
    </r>
    <r>
      <rPr>
        <sz val="10"/>
        <color rgb="FF000000"/>
        <rFont val="仿宋_GB2312"/>
        <charset val="134"/>
      </rPr>
      <t>王强</t>
    </r>
  </si>
  <si>
    <r>
      <rPr>
        <sz val="10"/>
        <color rgb="FF000000"/>
        <rFont val="仿宋_GB2312"/>
        <charset val="134"/>
      </rPr>
      <t>卢裕弘</t>
    </r>
  </si>
  <si>
    <r>
      <rPr>
        <sz val="10"/>
        <color rgb="FF000000"/>
        <rFont val="仿宋_GB2312"/>
        <charset val="134"/>
      </rPr>
      <t>软件工程</t>
    </r>
    <r>
      <rPr>
        <sz val="10"/>
        <color rgb="FF000000"/>
        <rFont val="Times New Roman"/>
        <charset val="134"/>
      </rPr>
      <t>2106</t>
    </r>
    <r>
      <rPr>
        <sz val="10"/>
        <color rgb="FF000000"/>
        <rFont val="仿宋_GB2312"/>
        <charset val="134"/>
      </rPr>
      <t>班</t>
    </r>
  </si>
  <si>
    <r>
      <rPr>
        <sz val="10"/>
        <color rgb="FF000000"/>
        <rFont val="Times New Roman"/>
        <charset val="134"/>
      </rPr>
      <t xml:space="preserve">ModelLogVis: </t>
    </r>
    <r>
      <rPr>
        <sz val="10"/>
        <color rgb="FF000000"/>
        <rFont val="仿宋_GB2312"/>
        <charset val="134"/>
      </rPr>
      <t>面向模型服务的日志异常可视分析方法</t>
    </r>
  </si>
  <si>
    <r>
      <rPr>
        <sz val="10"/>
        <color rgb="FF000000"/>
        <rFont val="仿宋_GB2312"/>
        <charset val="134"/>
      </rPr>
      <t>计算机辅助设计与图形学学报</t>
    </r>
  </si>
  <si>
    <r>
      <rPr>
        <sz val="10"/>
        <color rgb="FF000000"/>
        <rFont val="仿宋_GB2312"/>
        <charset val="134"/>
      </rPr>
      <t>　</t>
    </r>
    <r>
      <rPr>
        <sz val="10"/>
        <color rgb="FF000000"/>
        <rFont val="Times New Roman"/>
        <charset val="134"/>
      </rPr>
      <t xml:space="preserve">II </t>
    </r>
    <r>
      <rPr>
        <sz val="10"/>
        <color rgb="FF000000"/>
        <rFont val="仿宋_GB2312"/>
        <charset val="134"/>
      </rPr>
      <t>类论文</t>
    </r>
  </si>
  <si>
    <r>
      <rPr>
        <sz val="10"/>
        <color rgb="FF000000"/>
        <rFont val="仿宋_GB2312"/>
        <charset val="134"/>
      </rPr>
      <t>　卢裕弘</t>
    </r>
    <r>
      <rPr>
        <sz val="10"/>
        <color rgb="FF000000"/>
        <rFont val="Times New Roman"/>
        <charset val="134"/>
      </rPr>
      <t xml:space="preserve">, </t>
    </r>
    <r>
      <rPr>
        <sz val="10"/>
        <color rgb="FF000000"/>
        <rFont val="仿宋_GB2312"/>
        <charset val="134"/>
      </rPr>
      <t>朱琳</t>
    </r>
    <r>
      <rPr>
        <sz val="10"/>
        <color rgb="FF000000"/>
        <rFont val="Times New Roman"/>
        <charset val="134"/>
      </rPr>
      <t xml:space="preserve">, </t>
    </r>
    <r>
      <rPr>
        <sz val="10"/>
        <color rgb="FF000000"/>
        <rFont val="仿宋_GB2312"/>
        <charset val="134"/>
      </rPr>
      <t>封颖超杰</t>
    </r>
    <r>
      <rPr>
        <sz val="10"/>
        <color rgb="FF000000"/>
        <rFont val="Times New Roman"/>
        <charset val="134"/>
      </rPr>
      <t xml:space="preserve">, </t>
    </r>
    <r>
      <rPr>
        <sz val="10"/>
        <color rgb="FF000000"/>
        <rFont val="仿宋_GB2312"/>
        <charset val="134"/>
      </rPr>
      <t>王斯加</t>
    </r>
    <r>
      <rPr>
        <sz val="10"/>
        <color rgb="FF000000"/>
        <rFont val="Times New Roman"/>
        <charset val="134"/>
      </rPr>
      <t xml:space="preserve">, </t>
    </r>
    <r>
      <rPr>
        <sz val="10"/>
        <color rgb="FF000000"/>
        <rFont val="仿宋_GB2312"/>
        <charset val="134"/>
      </rPr>
      <t>林正轩</t>
    </r>
    <r>
      <rPr>
        <sz val="10"/>
        <color rgb="FF000000"/>
        <rFont val="Times New Roman"/>
        <charset val="134"/>
      </rPr>
      <t xml:space="preserve">, </t>
    </r>
    <r>
      <rPr>
        <sz val="10"/>
        <color rgb="FF000000"/>
        <rFont val="仿宋_GB2312"/>
        <charset val="134"/>
      </rPr>
      <t>潘嘉铖</t>
    </r>
    <r>
      <rPr>
        <sz val="10"/>
        <color rgb="FF000000"/>
        <rFont val="Times New Roman"/>
        <charset val="134"/>
      </rPr>
      <t xml:space="preserve">, </t>
    </r>
    <r>
      <rPr>
        <sz val="10"/>
        <color rgb="FF000000"/>
        <rFont val="仿宋_GB2312"/>
        <charset val="134"/>
      </rPr>
      <t>陈为</t>
    </r>
  </si>
  <si>
    <r>
      <rPr>
        <sz val="10"/>
        <color rgb="FF000000"/>
        <rFont val="仿宋_GB2312"/>
        <charset val="134"/>
      </rPr>
      <t>　朱琳</t>
    </r>
  </si>
  <si>
    <r>
      <rPr>
        <sz val="10"/>
        <color rgb="FF000000"/>
        <rFont val="仿宋_GB2312"/>
        <charset val="134"/>
      </rPr>
      <t>软件工程</t>
    </r>
    <r>
      <rPr>
        <sz val="10"/>
        <color rgb="FF000000"/>
        <rFont val="Times New Roman"/>
        <charset val="134"/>
      </rPr>
      <t>2107</t>
    </r>
    <r>
      <rPr>
        <sz val="10"/>
        <color rgb="FF000000"/>
        <rFont val="仿宋_GB2312"/>
        <charset val="134"/>
      </rPr>
      <t>班</t>
    </r>
  </si>
  <si>
    <r>
      <rPr>
        <sz val="10"/>
        <color rgb="FF000000"/>
        <rFont val="仿宋_GB2312"/>
        <charset val="134"/>
      </rPr>
      <t>　共青团员</t>
    </r>
  </si>
  <si>
    <r>
      <rPr>
        <sz val="10"/>
        <color rgb="FF000000"/>
        <rFont val="仿宋_GB2312"/>
        <charset val="134"/>
      </rPr>
      <t>彭泳辉</t>
    </r>
  </si>
  <si>
    <r>
      <rPr>
        <sz val="10"/>
        <color rgb="FF000000"/>
        <rFont val="仿宋_GB2312"/>
        <charset val="134"/>
      </rPr>
      <t>软件工程</t>
    </r>
    <r>
      <rPr>
        <sz val="10"/>
        <color rgb="FF000000"/>
        <rFont val="Times New Roman"/>
        <charset val="134"/>
      </rPr>
      <t>2108</t>
    </r>
    <r>
      <rPr>
        <sz val="10"/>
        <color rgb="FF000000"/>
        <rFont val="仿宋_GB2312"/>
        <charset val="134"/>
      </rPr>
      <t>班</t>
    </r>
  </si>
  <si>
    <r>
      <rPr>
        <sz val="10"/>
        <color rgb="FF000000"/>
        <rFont val="仿宋_GB2312"/>
        <charset val="134"/>
      </rPr>
      <t>一种数据的实时交互监测与分析方法及装置</t>
    </r>
  </si>
  <si>
    <r>
      <rPr>
        <sz val="10"/>
        <color rgb="FF000000"/>
        <rFont val="仿宋_GB2312"/>
        <charset val="134"/>
      </rPr>
      <t>程学林</t>
    </r>
    <r>
      <rPr>
        <sz val="10"/>
        <color rgb="FF000000"/>
        <rFont val="Times New Roman"/>
        <charset val="134"/>
      </rPr>
      <t>;</t>
    </r>
    <r>
      <rPr>
        <sz val="10"/>
        <color rgb="FF000000"/>
        <rFont val="仿宋_GB2312"/>
        <charset val="134"/>
      </rPr>
      <t>彭泳辉</t>
    </r>
    <r>
      <rPr>
        <sz val="10"/>
        <color rgb="FF000000"/>
        <rFont val="Times New Roman"/>
        <charset val="134"/>
      </rPr>
      <t>;</t>
    </r>
    <r>
      <rPr>
        <sz val="10"/>
        <color rgb="FF000000"/>
        <rFont val="仿宋_GB2312"/>
        <charset val="134"/>
      </rPr>
      <t>蒋烁淼</t>
    </r>
    <r>
      <rPr>
        <sz val="10"/>
        <color rgb="FF000000"/>
        <rFont val="Times New Roman"/>
        <charset val="134"/>
      </rPr>
      <t>;</t>
    </r>
    <r>
      <rPr>
        <sz val="10"/>
        <color rgb="FF000000"/>
        <rFont val="仿宋_GB2312"/>
        <charset val="134"/>
      </rPr>
      <t>杨小虎</t>
    </r>
  </si>
  <si>
    <r>
      <rPr>
        <sz val="10"/>
        <color rgb="FF000000"/>
        <rFont val="仿宋_GB2312"/>
        <charset val="134"/>
      </rPr>
      <t>罗中天</t>
    </r>
  </si>
  <si>
    <r>
      <rPr>
        <sz val="10"/>
        <color rgb="FF000000"/>
        <rFont val="仿宋_GB2312"/>
        <charset val="134"/>
      </rPr>
      <t>软件工程</t>
    </r>
    <r>
      <rPr>
        <sz val="10"/>
        <color rgb="FF000000"/>
        <rFont val="Times New Roman"/>
        <charset val="134"/>
      </rPr>
      <t>2109</t>
    </r>
    <r>
      <rPr>
        <sz val="10"/>
        <color rgb="FF000000"/>
        <rFont val="仿宋_GB2312"/>
        <charset val="134"/>
      </rPr>
      <t>班</t>
    </r>
  </si>
  <si>
    <r>
      <rPr>
        <sz val="10"/>
        <color rgb="FF000000"/>
        <rFont val="仿宋_GB2312"/>
        <charset val="134"/>
      </rPr>
      <t>一种基于区块链的联邦学习模型质量检测方法</t>
    </r>
  </si>
  <si>
    <r>
      <rPr>
        <sz val="10"/>
        <color rgb="FF000000"/>
        <rFont val="仿宋_GB2312"/>
        <charset val="134"/>
      </rPr>
      <t>尹可挺、罗中天、陈晓丰、方</t>
    </r>
    <r>
      <rPr>
        <sz val="10"/>
        <color rgb="FF000000"/>
        <rFont val="宋体"/>
        <charset val="134"/>
      </rPr>
      <t>昳</t>
    </r>
    <r>
      <rPr>
        <sz val="10"/>
        <color rgb="FF000000"/>
        <rFont val="仿宋_GB2312"/>
        <charset val="134"/>
      </rPr>
      <t>雯、陈依苓</t>
    </r>
  </si>
  <si>
    <r>
      <rPr>
        <sz val="10"/>
        <color rgb="FF000000"/>
        <rFont val="仿宋_GB2312"/>
        <charset val="134"/>
      </rPr>
      <t>何辰纲</t>
    </r>
  </si>
  <si>
    <r>
      <rPr>
        <sz val="10"/>
        <color rgb="FF000000"/>
        <rFont val="仿宋_GB2312"/>
        <charset val="134"/>
      </rPr>
      <t>软件工程</t>
    </r>
    <r>
      <rPr>
        <sz val="10"/>
        <color rgb="FF000000"/>
        <rFont val="Times New Roman"/>
        <charset val="134"/>
      </rPr>
      <t>2110</t>
    </r>
    <r>
      <rPr>
        <sz val="10"/>
        <color rgb="FF000000"/>
        <rFont val="仿宋_GB2312"/>
        <charset val="134"/>
      </rPr>
      <t>班</t>
    </r>
  </si>
  <si>
    <r>
      <rPr>
        <sz val="10"/>
        <color rgb="FF000000"/>
        <rFont val="仿宋_GB2312"/>
        <charset val="134"/>
      </rPr>
      <t>一种基于三角面片的多边形聚合方法</t>
    </r>
  </si>
  <si>
    <t>2023.5.10</t>
  </si>
  <si>
    <r>
      <rPr>
        <sz val="10"/>
        <color rgb="FF000000"/>
        <rFont val="仿宋_GB2312"/>
        <charset val="134"/>
      </rPr>
      <t>何辰纲，聂琳，任重，王文广，董士崇，张泽林</t>
    </r>
  </si>
  <si>
    <r>
      <rPr>
        <sz val="10"/>
        <color rgb="FF000000"/>
        <rFont val="仿宋_GB2312"/>
        <charset val="134"/>
      </rPr>
      <t>李粤海</t>
    </r>
  </si>
  <si>
    <r>
      <rPr>
        <sz val="10"/>
        <color rgb="FF000000"/>
        <rFont val="仿宋_GB2312"/>
        <charset val="134"/>
      </rPr>
      <t>软件工程</t>
    </r>
    <r>
      <rPr>
        <sz val="10"/>
        <color rgb="FF000000"/>
        <rFont val="Times New Roman"/>
        <charset val="134"/>
      </rPr>
      <t>2111</t>
    </r>
    <r>
      <rPr>
        <sz val="10"/>
        <color rgb="FF000000"/>
        <rFont val="仿宋_GB2312"/>
        <charset val="134"/>
      </rPr>
      <t>班</t>
    </r>
  </si>
  <si>
    <r>
      <rPr>
        <sz val="10"/>
        <color rgb="FF000000"/>
        <rFont val="仿宋_GB2312"/>
        <charset val="134"/>
      </rPr>
      <t>一种基于区块链的群体学习激励方法</t>
    </r>
  </si>
  <si>
    <t>2023.4.28</t>
  </si>
  <si>
    <r>
      <rPr>
        <sz val="10"/>
        <color rgb="FF000000"/>
        <rFont val="仿宋_GB2312"/>
        <charset val="134"/>
      </rPr>
      <t>尹可挺、李粤海、陈晓丰</t>
    </r>
  </si>
  <si>
    <r>
      <rPr>
        <sz val="10"/>
        <color rgb="FF000000"/>
        <rFont val="仿宋_GB2312"/>
        <charset val="134"/>
      </rPr>
      <t>张炜</t>
    </r>
  </si>
  <si>
    <r>
      <rPr>
        <sz val="10"/>
        <color rgb="FF000000"/>
        <rFont val="仿宋_GB2312"/>
        <charset val="134"/>
      </rPr>
      <t>软件工程</t>
    </r>
    <r>
      <rPr>
        <sz val="10"/>
        <color rgb="FF000000"/>
        <rFont val="Times New Roman"/>
        <charset val="134"/>
      </rPr>
      <t>2112</t>
    </r>
    <r>
      <rPr>
        <sz val="10"/>
        <color rgb="FF000000"/>
        <rFont val="仿宋_GB2312"/>
        <charset val="134"/>
      </rPr>
      <t>班</t>
    </r>
  </si>
  <si>
    <r>
      <rPr>
        <sz val="10"/>
        <color rgb="FF000000"/>
        <rFont val="仿宋_GB2312"/>
        <charset val="134"/>
      </rPr>
      <t>面向计算机程序的可视化综述</t>
    </r>
  </si>
  <si>
    <r>
      <rPr>
        <sz val="10"/>
        <color rgb="FF000000"/>
        <rFont val="仿宋_GB2312"/>
        <charset val="134"/>
      </rPr>
      <t>张炜</t>
    </r>
    <r>
      <rPr>
        <sz val="10"/>
        <color rgb="FF000000"/>
        <rFont val="Times New Roman"/>
        <charset val="134"/>
      </rPr>
      <t xml:space="preserve"> , </t>
    </r>
    <r>
      <rPr>
        <sz val="10"/>
        <color rgb="FF000000"/>
        <rFont val="仿宋_GB2312"/>
        <charset val="134"/>
      </rPr>
      <t>温圳</t>
    </r>
    <r>
      <rPr>
        <sz val="10"/>
        <color rgb="FF000000"/>
        <rFont val="Times New Roman"/>
        <charset val="134"/>
      </rPr>
      <t xml:space="preserve"> , </t>
    </r>
    <r>
      <rPr>
        <sz val="10"/>
        <color rgb="FF000000"/>
        <rFont val="仿宋_GB2312"/>
        <charset val="134"/>
      </rPr>
      <t>潘嘉铖</t>
    </r>
    <r>
      <rPr>
        <sz val="10"/>
        <color rgb="FF000000"/>
        <rFont val="Times New Roman"/>
        <charset val="134"/>
      </rPr>
      <t xml:space="preserve"> , </t>
    </r>
    <r>
      <rPr>
        <sz val="10"/>
        <color rgb="FF000000"/>
        <rFont val="仿宋_GB2312"/>
        <charset val="134"/>
      </rPr>
      <t>陈为</t>
    </r>
  </si>
  <si>
    <r>
      <rPr>
        <sz val="10"/>
        <color rgb="FF000000"/>
        <rFont val="仿宋_GB2312"/>
        <charset val="134"/>
      </rPr>
      <t>胡开添</t>
    </r>
  </si>
  <si>
    <r>
      <rPr>
        <sz val="10"/>
        <color rgb="FF000000"/>
        <rFont val="仿宋_GB2312"/>
        <charset val="134"/>
      </rPr>
      <t>软件工程</t>
    </r>
    <r>
      <rPr>
        <sz val="10"/>
        <color rgb="FF000000"/>
        <rFont val="Times New Roman"/>
        <charset val="134"/>
      </rPr>
      <t>2113</t>
    </r>
    <r>
      <rPr>
        <sz val="10"/>
        <color rgb="FF000000"/>
        <rFont val="仿宋_GB2312"/>
        <charset val="134"/>
      </rPr>
      <t>班</t>
    </r>
  </si>
  <si>
    <r>
      <rPr>
        <sz val="10"/>
        <color rgb="FF000000"/>
        <rFont val="仿宋_GB2312"/>
        <charset val="134"/>
      </rPr>
      <t>一种基于可扩展多维学习索引结构的数据存储方法及系统</t>
    </r>
  </si>
  <si>
    <t>2023.6.23</t>
  </si>
  <si>
    <r>
      <rPr>
        <sz val="10"/>
        <color rgb="FF000000"/>
        <rFont val="仿宋_GB2312"/>
        <charset val="134"/>
      </rPr>
      <t>张微</t>
    </r>
    <r>
      <rPr>
        <sz val="10"/>
        <color rgb="FF000000"/>
        <rFont val="Times New Roman"/>
        <charset val="134"/>
      </rPr>
      <t>,</t>
    </r>
    <r>
      <rPr>
        <sz val="10"/>
        <color rgb="FF000000"/>
        <rFont val="仿宋_GB2312"/>
        <charset val="134"/>
      </rPr>
      <t>胡开添</t>
    </r>
    <r>
      <rPr>
        <sz val="10"/>
        <color rgb="FF000000"/>
        <rFont val="Times New Roman"/>
        <charset val="134"/>
      </rPr>
      <t>,</t>
    </r>
    <r>
      <rPr>
        <sz val="10"/>
        <color rgb="FF000000"/>
        <rFont val="仿宋_GB2312"/>
        <charset val="134"/>
      </rPr>
      <t>冯天</t>
    </r>
    <r>
      <rPr>
        <sz val="10"/>
        <color rgb="FF000000"/>
        <rFont val="Times New Roman"/>
        <charset val="134"/>
      </rPr>
      <t>,</t>
    </r>
    <r>
      <rPr>
        <sz val="10"/>
        <color rgb="FF000000"/>
        <rFont val="仿宋_GB2312"/>
        <charset val="134"/>
      </rPr>
      <t>王宇</t>
    </r>
    <r>
      <rPr>
        <sz val="10"/>
        <color rgb="FF000000"/>
        <rFont val="Times New Roman"/>
        <charset val="134"/>
      </rPr>
      <t>,</t>
    </r>
    <r>
      <rPr>
        <sz val="10"/>
        <color rgb="FF000000"/>
        <rFont val="仿宋_GB2312"/>
        <charset val="134"/>
      </rPr>
      <t>周必群</t>
    </r>
  </si>
  <si>
    <r>
      <rPr>
        <sz val="10"/>
        <color rgb="FF000000"/>
        <rFont val="仿宋_GB2312"/>
        <charset val="134"/>
      </rPr>
      <t>林成锋</t>
    </r>
  </si>
  <si>
    <r>
      <rPr>
        <sz val="10"/>
        <color rgb="FF000000"/>
        <rFont val="仿宋_GB2312"/>
        <charset val="134"/>
      </rPr>
      <t>软件工程</t>
    </r>
    <r>
      <rPr>
        <sz val="10"/>
        <color rgb="FF000000"/>
        <rFont val="Times New Roman"/>
        <charset val="134"/>
      </rPr>
      <t>2114</t>
    </r>
    <r>
      <rPr>
        <sz val="10"/>
        <color rgb="FF000000"/>
        <rFont val="仿宋_GB2312"/>
        <charset val="134"/>
      </rPr>
      <t>班</t>
    </r>
  </si>
  <si>
    <t>XVoxel-Based Parametric Design Optimization of Feature Models</t>
  </si>
  <si>
    <t>Computer-Aided Design</t>
  </si>
  <si>
    <r>
      <rPr>
        <sz val="10"/>
        <color rgb="FF000000"/>
        <rFont val="仿宋_GB2312"/>
        <charset val="134"/>
      </rPr>
      <t>李明，林成锋，陈威，刘玉生，高曙明，邹强</t>
    </r>
  </si>
  <si>
    <r>
      <rPr>
        <sz val="10"/>
        <color rgb="FF000000"/>
        <rFont val="仿宋_GB2312"/>
        <charset val="134"/>
      </rPr>
      <t>滕燕斌</t>
    </r>
  </si>
  <si>
    <r>
      <rPr>
        <sz val="10"/>
        <color rgb="FF000000"/>
        <rFont val="仿宋_GB2312"/>
        <charset val="134"/>
      </rPr>
      <t>软件工程</t>
    </r>
    <r>
      <rPr>
        <sz val="10"/>
        <color rgb="FF000000"/>
        <rFont val="Times New Roman"/>
        <charset val="134"/>
      </rPr>
      <t>2115</t>
    </r>
    <r>
      <rPr>
        <sz val="10"/>
        <color rgb="FF000000"/>
        <rFont val="仿宋_GB2312"/>
        <charset val="134"/>
      </rPr>
      <t>班</t>
    </r>
  </si>
  <si>
    <t>Multi-Modal Neural Radiance Field for Monocular Dense SLAM with a Light-Weight ToF Sensor</t>
  </si>
  <si>
    <t xml:space="preserve">2023 IEEE/CVF International Conference on Computer Vision (ICCV)
</t>
  </si>
  <si>
    <r>
      <rPr>
        <sz val="10"/>
        <color rgb="FF000000"/>
        <rFont val="仿宋_GB2312"/>
        <charset val="134"/>
      </rPr>
      <t>刘心阳、李易瑾、滕燕斌、鲍虎军、章国锋、</t>
    </r>
    <r>
      <rPr>
        <sz val="10"/>
        <color rgb="FF000000"/>
        <rFont val="Times New Roman"/>
        <charset val="134"/>
      </rPr>
      <t>Yinda Zhang</t>
    </r>
    <r>
      <rPr>
        <sz val="10"/>
        <color rgb="FF000000"/>
        <rFont val="仿宋_GB2312"/>
        <charset val="134"/>
      </rPr>
      <t>、崔兆鹏</t>
    </r>
  </si>
  <si>
    <r>
      <rPr>
        <sz val="10"/>
        <color rgb="FF000000"/>
        <rFont val="仿宋_GB2312"/>
        <charset val="134"/>
      </rPr>
      <t>一种基于脉冲神经网络的自主建图方法</t>
    </r>
  </si>
  <si>
    <t>2022.10.18</t>
  </si>
  <si>
    <r>
      <rPr>
        <sz val="10"/>
        <color rgb="FF333333"/>
        <rFont val="仿宋_GB2312"/>
        <charset val="134"/>
      </rPr>
      <t>滕燕斌</t>
    </r>
    <r>
      <rPr>
        <sz val="10"/>
        <color rgb="FF333333"/>
        <rFont val="Times New Roman"/>
        <charset val="134"/>
      </rPr>
      <t xml:space="preserve"> </t>
    </r>
    <r>
      <rPr>
        <sz val="10"/>
        <color rgb="FF333333"/>
        <rFont val="仿宋_GB2312"/>
        <charset val="134"/>
      </rPr>
      <t>章国锋</t>
    </r>
    <r>
      <rPr>
        <sz val="10"/>
        <color rgb="FF333333"/>
        <rFont val="Times New Roman"/>
        <charset val="134"/>
      </rPr>
      <t xml:space="preserve"> </t>
    </r>
    <r>
      <rPr>
        <sz val="10"/>
        <color rgb="FF333333"/>
        <rFont val="仿宋_GB2312"/>
        <charset val="134"/>
      </rPr>
      <t>鲍虎军</t>
    </r>
    <r>
      <rPr>
        <sz val="10"/>
        <color rgb="FF333333"/>
        <rFont val="Times New Roman"/>
        <charset val="134"/>
      </rPr>
      <t xml:space="preserve"> </t>
    </r>
    <r>
      <rPr>
        <sz val="10"/>
        <color rgb="FF333333"/>
        <rFont val="仿宋_GB2312"/>
        <charset val="134"/>
      </rPr>
      <t>田超然</t>
    </r>
    <r>
      <rPr>
        <sz val="10"/>
        <color rgb="FF333333"/>
        <rFont val="Times New Roman"/>
        <charset val="134"/>
      </rPr>
      <t xml:space="preserve"> </t>
    </r>
    <r>
      <rPr>
        <sz val="10"/>
        <color rgb="FF333333"/>
        <rFont val="仿宋_GB2312"/>
        <charset val="134"/>
      </rPr>
      <t>潘薇鸿</t>
    </r>
  </si>
  <si>
    <r>
      <rPr>
        <sz val="10"/>
        <color rgb="FF000000"/>
        <rFont val="仿宋_GB2312"/>
        <charset val="134"/>
      </rPr>
      <t>王宇</t>
    </r>
  </si>
  <si>
    <r>
      <rPr>
        <sz val="10"/>
        <color rgb="FF000000"/>
        <rFont val="仿宋_GB2312"/>
        <charset val="134"/>
      </rPr>
      <t>软件工程</t>
    </r>
    <r>
      <rPr>
        <sz val="10"/>
        <color rgb="FF000000"/>
        <rFont val="Times New Roman"/>
        <charset val="134"/>
      </rPr>
      <t>2116</t>
    </r>
    <r>
      <rPr>
        <sz val="10"/>
        <color rgb="FF000000"/>
        <rFont val="仿宋_GB2312"/>
        <charset val="134"/>
      </rPr>
      <t>班</t>
    </r>
  </si>
  <si>
    <r>
      <rPr>
        <sz val="10"/>
        <color rgb="FF000000"/>
        <rFont val="仿宋_GB2312"/>
        <charset val="134"/>
      </rPr>
      <t>群众</t>
    </r>
  </si>
  <si>
    <r>
      <rPr>
        <sz val="10"/>
        <color rgb="FF000000"/>
        <rFont val="仿宋_GB2312"/>
        <charset val="134"/>
      </rPr>
      <t>一种林火蔓延实时模拟方法、灭火决策方法与预警系统</t>
    </r>
  </si>
  <si>
    <r>
      <rPr>
        <sz val="10"/>
        <color rgb="FF000000"/>
        <rFont val="仿宋_GB2312"/>
        <charset val="134"/>
      </rPr>
      <t>张微</t>
    </r>
    <r>
      <rPr>
        <sz val="10"/>
        <color rgb="FF000000"/>
        <rFont val="Times New Roman"/>
        <charset val="134"/>
      </rPr>
      <t>,</t>
    </r>
    <r>
      <rPr>
        <sz val="10"/>
        <color rgb="FF000000"/>
        <rFont val="仿宋_GB2312"/>
        <charset val="134"/>
      </rPr>
      <t>王宇</t>
    </r>
    <r>
      <rPr>
        <sz val="10"/>
        <color rgb="FF000000"/>
        <rFont val="Times New Roman"/>
        <charset val="134"/>
      </rPr>
      <t>,</t>
    </r>
    <r>
      <rPr>
        <sz val="10"/>
        <color rgb="FF000000"/>
        <rFont val="仿宋_GB2312"/>
        <charset val="134"/>
      </rPr>
      <t>胡开添</t>
    </r>
    <r>
      <rPr>
        <sz val="10"/>
        <color rgb="FF000000"/>
        <rFont val="Times New Roman"/>
        <charset val="134"/>
      </rPr>
      <t>,</t>
    </r>
    <r>
      <rPr>
        <sz val="10"/>
        <color rgb="FF000000"/>
        <rFont val="仿宋_GB2312"/>
        <charset val="134"/>
      </rPr>
      <t>冯天</t>
    </r>
    <r>
      <rPr>
        <sz val="10"/>
        <color rgb="FF000000"/>
        <rFont val="Times New Roman"/>
        <charset val="134"/>
      </rPr>
      <t>,</t>
    </r>
    <r>
      <rPr>
        <sz val="10"/>
        <color rgb="FF000000"/>
        <rFont val="仿宋_GB2312"/>
        <charset val="134"/>
      </rPr>
      <t>周必群</t>
    </r>
  </si>
  <si>
    <r>
      <rPr>
        <sz val="10"/>
        <color rgb="FF000000"/>
        <rFont val="仿宋_GB2312"/>
        <charset val="134"/>
      </rPr>
      <t>祁泽宇</t>
    </r>
  </si>
  <si>
    <r>
      <rPr>
        <sz val="10"/>
        <color rgb="FF000000"/>
        <rFont val="仿宋_GB2312"/>
        <charset val="134"/>
      </rPr>
      <t>软件工程</t>
    </r>
    <r>
      <rPr>
        <sz val="10"/>
        <color rgb="FF000000"/>
        <rFont val="Times New Roman"/>
        <charset val="134"/>
      </rPr>
      <t>2117</t>
    </r>
    <r>
      <rPr>
        <sz val="10"/>
        <color rgb="FF000000"/>
        <rFont val="仿宋_GB2312"/>
        <charset val="134"/>
      </rPr>
      <t>班</t>
    </r>
  </si>
  <si>
    <r>
      <rPr>
        <sz val="10"/>
        <color rgb="FF000000"/>
        <rFont val="仿宋_GB2312"/>
        <charset val="134"/>
      </rPr>
      <t>一种基于层次包围体树的启发式建筑模型碰撞检测方法</t>
    </r>
  </si>
  <si>
    <t>2023.8.23</t>
  </si>
  <si>
    <r>
      <rPr>
        <sz val="10"/>
        <color rgb="FF000000"/>
        <rFont val="仿宋_GB2312"/>
        <charset val="134"/>
      </rPr>
      <t>祁泽宇，姚旭康，聂琳，周昆，王文广，董士崇，张泽林</t>
    </r>
  </si>
  <si>
    <r>
      <rPr>
        <sz val="10"/>
        <color rgb="FF000000"/>
        <rFont val="仿宋_GB2312"/>
        <charset val="134"/>
      </rPr>
      <t>黄莹莹</t>
    </r>
  </si>
  <si>
    <r>
      <rPr>
        <sz val="10"/>
        <color rgb="FF000000"/>
        <rFont val="仿宋_GB2312"/>
        <charset val="134"/>
      </rPr>
      <t>软件工程</t>
    </r>
    <r>
      <rPr>
        <sz val="10"/>
        <color rgb="FF000000"/>
        <rFont val="Times New Roman"/>
        <charset val="134"/>
      </rPr>
      <t>2118</t>
    </r>
    <r>
      <rPr>
        <sz val="10"/>
        <color rgb="FF000000"/>
        <rFont val="仿宋_GB2312"/>
        <charset val="134"/>
      </rPr>
      <t>班</t>
    </r>
  </si>
  <si>
    <r>
      <rPr>
        <sz val="10"/>
        <color rgb="FF000000"/>
        <rFont val="仿宋_GB2312"/>
        <charset val="134"/>
      </rPr>
      <t>一种交通参与者意图的预测方法</t>
    </r>
  </si>
  <si>
    <t>2023.8.29</t>
  </si>
  <si>
    <r>
      <rPr>
        <sz val="10"/>
        <color rgb="FF000000"/>
        <rFont val="仿宋_GB2312"/>
        <charset val="134"/>
      </rPr>
      <t>黄莹莹，向为</t>
    </r>
  </si>
  <si>
    <r>
      <rPr>
        <sz val="10"/>
        <color rgb="FF000000"/>
        <rFont val="仿宋_GB2312"/>
        <charset val="134"/>
      </rPr>
      <t>杨乐豪</t>
    </r>
  </si>
  <si>
    <r>
      <rPr>
        <sz val="10"/>
        <color rgb="FF000000"/>
        <rFont val="仿宋_GB2312"/>
        <charset val="134"/>
      </rPr>
      <t>软件工程</t>
    </r>
    <r>
      <rPr>
        <sz val="10"/>
        <color rgb="FF000000"/>
        <rFont val="Times New Roman"/>
        <charset val="134"/>
      </rPr>
      <t>2119</t>
    </r>
    <r>
      <rPr>
        <sz val="10"/>
        <color rgb="FF000000"/>
        <rFont val="仿宋_GB2312"/>
        <charset val="134"/>
      </rPr>
      <t>班</t>
    </r>
  </si>
  <si>
    <r>
      <rPr>
        <sz val="10"/>
        <color rgb="FF000000"/>
        <rFont val="仿宋_GB2312"/>
        <charset val="134"/>
      </rPr>
      <t>一种多模态数据驱动的城市道路布局设计自动化方法；一种面向城市交通模拟的交通需求快速估算方法</t>
    </r>
  </si>
  <si>
    <r>
      <rPr>
        <sz val="10"/>
        <color rgb="FF000000"/>
        <rFont val="Times New Roman"/>
        <charset val="134"/>
      </rPr>
      <t>2023/1/6</t>
    </r>
    <r>
      <rPr>
        <sz val="10"/>
        <color rgb="FF000000"/>
        <rFont val="仿宋_GB2312"/>
        <charset val="134"/>
      </rPr>
      <t>；</t>
    </r>
    <r>
      <rPr>
        <sz val="10"/>
        <color rgb="FF000000"/>
        <rFont val="Times New Roman"/>
        <charset val="134"/>
      </rPr>
      <t>2023/1/9</t>
    </r>
  </si>
  <si>
    <r>
      <rPr>
        <sz val="10"/>
        <color rgb="FF000000"/>
        <rFont val="仿宋_GB2312"/>
        <charset val="134"/>
      </rPr>
      <t>冯天</t>
    </r>
    <r>
      <rPr>
        <sz val="10"/>
        <color rgb="FF000000"/>
        <rFont val="Times New Roman"/>
        <charset val="134"/>
      </rPr>
      <t xml:space="preserve"> </t>
    </r>
    <r>
      <rPr>
        <sz val="10"/>
        <color rgb="FF000000"/>
        <rFont val="仿宋_GB2312"/>
        <charset val="134"/>
      </rPr>
      <t>张微</t>
    </r>
    <r>
      <rPr>
        <sz val="10"/>
        <color rgb="FF000000"/>
        <rFont val="Times New Roman"/>
        <charset val="134"/>
      </rPr>
      <t xml:space="preserve"> </t>
    </r>
    <r>
      <rPr>
        <sz val="10"/>
        <color rgb="FF000000"/>
        <rFont val="仿宋_GB2312"/>
        <charset val="134"/>
      </rPr>
      <t>杨乐豪</t>
    </r>
    <r>
      <rPr>
        <sz val="10"/>
        <color rgb="FF000000"/>
        <rFont val="Times New Roman"/>
        <charset val="134"/>
      </rPr>
      <t xml:space="preserve"> </t>
    </r>
    <r>
      <rPr>
        <sz val="10"/>
        <color rgb="FF000000"/>
        <rFont val="仿宋_GB2312"/>
        <charset val="134"/>
      </rPr>
      <t>张继灵；冯天</t>
    </r>
    <r>
      <rPr>
        <sz val="10"/>
        <color rgb="FF000000"/>
        <rFont val="Times New Roman"/>
        <charset val="134"/>
      </rPr>
      <t xml:space="preserve"> </t>
    </r>
    <r>
      <rPr>
        <sz val="10"/>
        <color rgb="FF000000"/>
        <rFont val="仿宋_GB2312"/>
        <charset val="134"/>
      </rPr>
      <t>张微</t>
    </r>
    <r>
      <rPr>
        <sz val="10"/>
        <color rgb="FF000000"/>
        <rFont val="Times New Roman"/>
        <charset val="134"/>
      </rPr>
      <t xml:space="preserve"> </t>
    </r>
    <r>
      <rPr>
        <sz val="10"/>
        <color rgb="FF000000"/>
        <rFont val="仿宋_GB2312"/>
        <charset val="134"/>
      </rPr>
      <t>张继灵</t>
    </r>
    <r>
      <rPr>
        <sz val="10"/>
        <color rgb="FF000000"/>
        <rFont val="Times New Roman"/>
        <charset val="134"/>
      </rPr>
      <t xml:space="preserve"> </t>
    </r>
    <r>
      <rPr>
        <sz val="10"/>
        <color rgb="FF000000"/>
        <rFont val="仿宋_GB2312"/>
        <charset val="134"/>
      </rPr>
      <t>杨乐豪</t>
    </r>
  </si>
  <si>
    <r>
      <rPr>
        <sz val="10"/>
        <color rgb="FF000000"/>
        <rFont val="Times New Roman"/>
        <charset val="134"/>
      </rPr>
      <t>3/4</t>
    </r>
    <r>
      <rPr>
        <sz val="10"/>
        <color rgb="FF000000"/>
        <rFont val="仿宋_GB2312"/>
        <charset val="134"/>
      </rPr>
      <t>；</t>
    </r>
    <r>
      <rPr>
        <sz val="10"/>
        <color rgb="FF000000"/>
        <rFont val="Times New Roman"/>
        <charset val="134"/>
      </rPr>
      <t>4/4</t>
    </r>
  </si>
  <si>
    <r>
      <rPr>
        <sz val="10"/>
        <color rgb="FF000000"/>
        <rFont val="仿宋_GB2312"/>
        <charset val="134"/>
      </rPr>
      <t>三好杯；</t>
    </r>
    <r>
      <rPr>
        <sz val="10"/>
        <color rgb="FF000000"/>
        <rFont val="Times New Roman"/>
        <charset val="134"/>
      </rPr>
      <t>CC98</t>
    </r>
    <r>
      <rPr>
        <sz val="10"/>
        <color rgb="FF000000"/>
        <rFont val="仿宋_GB2312"/>
        <charset val="134"/>
      </rPr>
      <t>杯</t>
    </r>
  </si>
  <si>
    <r>
      <rPr>
        <sz val="10"/>
        <color rgb="FF000000"/>
        <rFont val="仿宋_GB2312"/>
        <charset val="134"/>
      </rPr>
      <t>浙江大学学生足球协会</t>
    </r>
  </si>
  <si>
    <r>
      <rPr>
        <sz val="10"/>
        <color rgb="FF000000"/>
        <rFont val="仿宋_GB2312"/>
        <charset val="134"/>
      </rPr>
      <t>第三名；第三名</t>
    </r>
  </si>
  <si>
    <r>
      <rPr>
        <sz val="10"/>
        <color rgb="FF000000"/>
        <rFont val="仿宋_GB2312"/>
        <charset val="134"/>
      </rPr>
      <t>刘实</t>
    </r>
  </si>
  <si>
    <r>
      <rPr>
        <sz val="10"/>
        <color rgb="FF000000"/>
        <rFont val="仿宋_GB2312"/>
        <charset val="134"/>
      </rPr>
      <t>软件工程</t>
    </r>
    <r>
      <rPr>
        <sz val="10"/>
        <color rgb="FF000000"/>
        <rFont val="Times New Roman"/>
        <charset val="134"/>
      </rPr>
      <t>2120</t>
    </r>
    <r>
      <rPr>
        <sz val="10"/>
        <color rgb="FF000000"/>
        <rFont val="仿宋_GB2312"/>
        <charset val="134"/>
      </rPr>
      <t>班</t>
    </r>
  </si>
  <si>
    <t>VIEA: A Visualization System for Industrial Economics Analysis Based on Trade Data</t>
  </si>
  <si>
    <t>IEEE Transactions on Computational Social Systems</t>
  </si>
  <si>
    <r>
      <rPr>
        <sz val="10"/>
        <color rgb="FF000000"/>
        <rFont val="仿宋_GB2312"/>
        <charset val="134"/>
      </rPr>
      <t>吴子梁，刘实</t>
    </r>
  </si>
  <si>
    <r>
      <rPr>
        <sz val="10"/>
        <color rgb="FF000000"/>
        <rFont val="仿宋_GB2312"/>
        <charset val="134"/>
      </rPr>
      <t>张继灵</t>
    </r>
  </si>
  <si>
    <r>
      <rPr>
        <sz val="10"/>
        <color rgb="FF000000"/>
        <rFont val="仿宋_GB2312"/>
        <charset val="134"/>
      </rPr>
      <t>软件工程</t>
    </r>
    <r>
      <rPr>
        <sz val="10"/>
        <color rgb="FF000000"/>
        <rFont val="Times New Roman"/>
        <charset val="134"/>
      </rPr>
      <t>2121</t>
    </r>
    <r>
      <rPr>
        <sz val="10"/>
        <color rgb="FF000000"/>
        <rFont val="仿宋_GB2312"/>
        <charset val="134"/>
      </rPr>
      <t>班</t>
    </r>
  </si>
  <si>
    <r>
      <rPr>
        <sz val="10"/>
        <color rgb="FF000000"/>
        <rFont val="仿宋_GB2312"/>
        <charset val="134"/>
      </rPr>
      <t>一种面向城市交通模拟的交通需求快速估算方法</t>
    </r>
  </si>
  <si>
    <t>2023.1.9</t>
  </si>
  <si>
    <r>
      <rPr>
        <sz val="10"/>
        <color rgb="FF000000"/>
        <rFont val="仿宋_GB2312"/>
        <charset val="134"/>
      </rPr>
      <t>张微</t>
    </r>
    <r>
      <rPr>
        <sz val="10"/>
        <color rgb="FF000000"/>
        <rFont val="Times New Roman"/>
        <charset val="134"/>
      </rPr>
      <t xml:space="preserve"> </t>
    </r>
    <r>
      <rPr>
        <sz val="10"/>
        <color rgb="FF000000"/>
        <rFont val="仿宋_GB2312"/>
        <charset val="134"/>
      </rPr>
      <t>冯天</t>
    </r>
    <r>
      <rPr>
        <sz val="10"/>
        <color rgb="FF000000"/>
        <rFont val="Times New Roman"/>
        <charset val="134"/>
      </rPr>
      <t xml:space="preserve"> </t>
    </r>
    <r>
      <rPr>
        <sz val="10"/>
        <color rgb="FF000000"/>
        <rFont val="仿宋_GB2312"/>
        <charset val="134"/>
      </rPr>
      <t>张继灵</t>
    </r>
    <r>
      <rPr>
        <sz val="10"/>
        <color rgb="FF000000"/>
        <rFont val="Times New Roman"/>
        <charset val="134"/>
      </rPr>
      <t xml:space="preserve"> </t>
    </r>
    <r>
      <rPr>
        <sz val="10"/>
        <color rgb="FF000000"/>
        <rFont val="仿宋_GB2312"/>
        <charset val="134"/>
      </rPr>
      <t>杨乐豪</t>
    </r>
  </si>
  <si>
    <r>
      <rPr>
        <sz val="10"/>
        <color indexed="8"/>
        <rFont val="仿宋_GB2312"/>
        <charset val="134"/>
      </rPr>
      <t>金虎</t>
    </r>
  </si>
  <si>
    <r>
      <rPr>
        <sz val="10"/>
        <color indexed="8"/>
        <rFont val="仿宋_GB2312"/>
        <charset val="134"/>
      </rPr>
      <t>软件工程</t>
    </r>
    <r>
      <rPr>
        <sz val="10"/>
        <color indexed="8"/>
        <rFont val="Times New Roman"/>
        <charset val="134"/>
      </rPr>
      <t>2106</t>
    </r>
    <r>
      <rPr>
        <sz val="10"/>
        <color indexed="8"/>
        <rFont val="仿宋_GB2312"/>
        <charset val="134"/>
      </rPr>
      <t>班</t>
    </r>
  </si>
  <si>
    <t>Dual Channel Graph Neural Network Enhanced by External Affective Knowledge for Aspect Level Sentiment Analysis</t>
  </si>
  <si>
    <r>
      <rPr>
        <sz val="10"/>
        <color indexed="8"/>
        <rFont val="仿宋_GB2312"/>
        <charset val="134"/>
      </rPr>
      <t>已录用尚未发表</t>
    </r>
  </si>
  <si>
    <t>Hu Jin, Qifei Zhang, Xiubo Liang, Yulin Zhou, Wenjuan Li</t>
  </si>
  <si>
    <r>
      <rPr>
        <sz val="10"/>
        <color indexed="8"/>
        <rFont val="仿宋_GB2312"/>
        <charset val="134"/>
      </rPr>
      <t>陈翰铖</t>
    </r>
  </si>
  <si>
    <t>Application Research on Continuous Integration and Deployment Based on Kubernetes</t>
  </si>
  <si>
    <t>CISAT</t>
  </si>
  <si>
    <r>
      <rPr>
        <sz val="10"/>
        <color indexed="8"/>
        <rFont val="仿宋_GB2312"/>
        <charset val="134"/>
      </rPr>
      <t>其他</t>
    </r>
    <r>
      <rPr>
        <sz val="10"/>
        <color indexed="8"/>
        <rFont val="Times New Roman"/>
        <charset val="134"/>
      </rPr>
      <t>EI</t>
    </r>
    <r>
      <rPr>
        <sz val="10"/>
        <color indexed="8"/>
        <rFont val="仿宋_GB2312"/>
        <charset val="134"/>
      </rPr>
      <t>会议论文</t>
    </r>
  </si>
  <si>
    <t>Xuelin Cheng, Hancheng Chen, Ri Hong, Wei Zhang</t>
  </si>
  <si>
    <r>
      <rPr>
        <sz val="10"/>
        <color indexed="8"/>
        <rFont val="仿宋_GB2312"/>
        <charset val="134"/>
      </rPr>
      <t>一种可监控预警的多源数据实时采集方法及系统</t>
    </r>
  </si>
  <si>
    <r>
      <rPr>
        <sz val="10"/>
        <color indexed="8"/>
        <rFont val="仿宋_GB2312"/>
        <charset val="134"/>
      </rPr>
      <t>程学林</t>
    </r>
    <r>
      <rPr>
        <sz val="10"/>
        <color indexed="8"/>
        <rFont val="Times New Roman"/>
        <charset val="134"/>
      </rPr>
      <t xml:space="preserve"> </t>
    </r>
    <r>
      <rPr>
        <sz val="10"/>
        <color indexed="8"/>
        <rFont val="仿宋_GB2312"/>
        <charset val="134"/>
      </rPr>
      <t>陈翰铖</t>
    </r>
    <r>
      <rPr>
        <sz val="10"/>
        <color indexed="8"/>
        <rFont val="Times New Roman"/>
        <charset val="134"/>
      </rPr>
      <t xml:space="preserve"> </t>
    </r>
    <r>
      <rPr>
        <sz val="10"/>
        <color indexed="8"/>
        <rFont val="仿宋_GB2312"/>
        <charset val="134"/>
      </rPr>
      <t>蒋烁淼</t>
    </r>
    <r>
      <rPr>
        <sz val="10"/>
        <color indexed="8"/>
        <rFont val="Times New Roman"/>
        <charset val="134"/>
      </rPr>
      <t xml:space="preserve"> </t>
    </r>
    <r>
      <rPr>
        <sz val="10"/>
        <color indexed="8"/>
        <rFont val="仿宋_GB2312"/>
        <charset val="134"/>
      </rPr>
      <t>杨小虎</t>
    </r>
  </si>
  <si>
    <r>
      <rPr>
        <sz val="10"/>
        <color indexed="8"/>
        <rFont val="仿宋_GB2312"/>
        <charset val="134"/>
      </rPr>
      <t>吴闯</t>
    </r>
  </si>
  <si>
    <r>
      <rPr>
        <sz val="10"/>
        <color indexed="8"/>
        <rFont val="Times New Roman"/>
        <charset val="134"/>
      </rPr>
      <t>“</t>
    </r>
    <r>
      <rPr>
        <sz val="10"/>
        <color indexed="8"/>
        <rFont val="仿宋_GB2312"/>
        <charset val="134"/>
      </rPr>
      <t>华为杯</t>
    </r>
    <r>
      <rPr>
        <sz val="10"/>
        <color indexed="8"/>
        <rFont val="Times New Roman"/>
        <charset val="134"/>
      </rPr>
      <t>”</t>
    </r>
    <r>
      <rPr>
        <sz val="10"/>
        <color indexed="8"/>
        <rFont val="仿宋_GB2312"/>
        <charset val="134"/>
      </rPr>
      <t>第十九届中国研究生数学建模竞赛三等奖</t>
    </r>
  </si>
  <si>
    <r>
      <rPr>
        <sz val="10"/>
        <color indexed="8"/>
        <rFont val="仿宋_GB2312"/>
        <charset val="134"/>
      </rPr>
      <t>中国学位与研究生教育学会</t>
    </r>
  </si>
  <si>
    <r>
      <rPr>
        <sz val="10"/>
        <color indexed="8"/>
        <rFont val="仿宋_GB2312"/>
        <charset val="134"/>
      </rPr>
      <t>三等奖</t>
    </r>
  </si>
  <si>
    <r>
      <rPr>
        <sz val="10"/>
        <color indexed="8"/>
        <rFont val="仿宋_GB2312"/>
        <charset val="134"/>
      </rPr>
      <t>夏雨</t>
    </r>
  </si>
  <si>
    <r>
      <rPr>
        <sz val="10"/>
        <color indexed="8"/>
        <rFont val="仿宋_GB2312"/>
        <charset val="134"/>
      </rPr>
      <t>汪磊</t>
    </r>
  </si>
  <si>
    <r>
      <rPr>
        <sz val="10"/>
        <color indexed="8"/>
        <rFont val="仿宋_GB2312"/>
        <charset val="134"/>
      </rPr>
      <t>谭睿翔</t>
    </r>
  </si>
  <si>
    <r>
      <rPr>
        <sz val="10"/>
        <color indexed="8"/>
        <rFont val="仿宋_GB2312"/>
        <charset val="134"/>
      </rPr>
      <t>一种基于频繁项集的图像多标签分类方法</t>
    </r>
  </si>
  <si>
    <r>
      <rPr>
        <sz val="10"/>
        <color indexed="8"/>
        <rFont val="仿宋_GB2312"/>
        <charset val="134"/>
      </rPr>
      <t>谭睿翔</t>
    </r>
    <r>
      <rPr>
        <sz val="10"/>
        <color indexed="8"/>
        <rFont val="Times New Roman"/>
        <charset val="134"/>
      </rPr>
      <t xml:space="preserve"> </t>
    </r>
    <r>
      <rPr>
        <sz val="10"/>
        <color indexed="8"/>
        <rFont val="仿宋_GB2312"/>
        <charset val="134"/>
      </rPr>
      <t>胡津铭</t>
    </r>
    <r>
      <rPr>
        <sz val="10"/>
        <color indexed="8"/>
        <rFont val="Times New Roman"/>
        <charset val="134"/>
      </rPr>
      <t xml:space="preserve"> </t>
    </r>
    <r>
      <rPr>
        <sz val="10"/>
        <color indexed="8"/>
        <rFont val="仿宋_GB2312"/>
        <charset val="134"/>
      </rPr>
      <t>武伯熹</t>
    </r>
    <r>
      <rPr>
        <sz val="10"/>
        <color indexed="8"/>
        <rFont val="Times New Roman"/>
        <charset val="134"/>
      </rPr>
      <t xml:space="preserve"> </t>
    </r>
    <r>
      <rPr>
        <sz val="10"/>
        <color indexed="8"/>
        <rFont val="仿宋_GB2312"/>
        <charset val="134"/>
      </rPr>
      <t>王闻箫</t>
    </r>
    <r>
      <rPr>
        <sz val="10"/>
        <color indexed="8"/>
        <rFont val="Times New Roman"/>
        <charset val="134"/>
      </rPr>
      <t xml:space="preserve"> </t>
    </r>
    <r>
      <rPr>
        <sz val="10"/>
        <color indexed="8"/>
        <rFont val="仿宋_GB2312"/>
        <charset val="134"/>
      </rPr>
      <t>林彬彬</t>
    </r>
    <r>
      <rPr>
        <sz val="10"/>
        <color indexed="8"/>
        <rFont val="Times New Roman"/>
        <charset val="134"/>
      </rPr>
      <t xml:space="preserve"> </t>
    </r>
    <r>
      <rPr>
        <sz val="10"/>
        <color indexed="8"/>
        <rFont val="仿宋_GB2312"/>
        <charset val="134"/>
      </rPr>
      <t>蔡登</t>
    </r>
  </si>
  <si>
    <r>
      <rPr>
        <sz val="10"/>
        <color indexed="8"/>
        <rFont val="仿宋_GB2312"/>
        <charset val="134"/>
      </rPr>
      <t>唐</t>
    </r>
    <r>
      <rPr>
        <sz val="10"/>
        <color indexed="8"/>
        <rFont val="宋体"/>
        <charset val="134"/>
      </rPr>
      <t>璟</t>
    </r>
  </si>
  <si>
    <t>Digital Twins Visualization of Large Electromechanical Equipment</t>
  </si>
  <si>
    <t>IEEE Journal of Radio Frequency Identification</t>
  </si>
  <si>
    <t>Date of Publication: 26 October 2022</t>
  </si>
  <si>
    <r>
      <rPr>
        <sz val="10"/>
        <color indexed="8"/>
        <rFont val="Times New Roman"/>
        <charset val="134"/>
      </rPr>
      <t>SCI</t>
    </r>
    <r>
      <rPr>
        <sz val="10"/>
        <color indexed="8"/>
        <rFont val="仿宋_GB2312"/>
        <charset val="134"/>
      </rPr>
      <t>论文</t>
    </r>
  </si>
  <si>
    <r>
      <rPr>
        <sz val="10"/>
        <color indexed="8"/>
        <rFont val="仿宋_GB2312"/>
        <charset val="134"/>
      </rPr>
      <t>软件工程</t>
    </r>
    <r>
      <rPr>
        <sz val="10"/>
        <color indexed="8"/>
        <rFont val="Times New Roman"/>
        <charset val="134"/>
      </rPr>
      <t>2107</t>
    </r>
    <r>
      <rPr>
        <sz val="10"/>
        <color indexed="8"/>
        <rFont val="仿宋_GB2312"/>
        <charset val="134"/>
      </rPr>
      <t>班</t>
    </r>
  </si>
  <si>
    <t>Cloud-based Fusion Rendering for AR Applications</t>
  </si>
  <si>
    <t>JRFID or TIV Scope</t>
  </si>
  <si>
    <r>
      <rPr>
        <sz val="10"/>
        <color indexed="8"/>
        <rFont val="仿宋_GB2312"/>
        <charset val="134"/>
      </rPr>
      <t>滕庆龙</t>
    </r>
  </si>
  <si>
    <r>
      <rPr>
        <sz val="10"/>
        <color indexed="8"/>
        <rFont val="仿宋_GB2312"/>
        <charset val="134"/>
      </rPr>
      <t>基于虚幻引擎的多投影仪平面融合投影校正方法及系统</t>
    </r>
  </si>
  <si>
    <r>
      <rPr>
        <sz val="10"/>
        <color indexed="8"/>
        <rFont val="仿宋_GB2312"/>
        <charset val="134"/>
      </rPr>
      <t>滕庆龙</t>
    </r>
    <r>
      <rPr>
        <sz val="10"/>
        <color indexed="8"/>
        <rFont val="Times New Roman"/>
        <charset val="134"/>
      </rPr>
      <t xml:space="preserve"> </t>
    </r>
    <r>
      <rPr>
        <sz val="10"/>
        <color indexed="8"/>
        <rFont val="仿宋_GB2312"/>
        <charset val="134"/>
      </rPr>
      <t>薛云峰</t>
    </r>
    <r>
      <rPr>
        <sz val="10"/>
        <color indexed="8"/>
        <rFont val="Times New Roman"/>
        <charset val="134"/>
      </rPr>
      <t xml:space="preserve"> </t>
    </r>
    <r>
      <rPr>
        <sz val="10"/>
        <color indexed="8"/>
        <rFont val="仿宋_GB2312"/>
        <charset val="134"/>
      </rPr>
      <t>顾月</t>
    </r>
    <r>
      <rPr>
        <sz val="10"/>
        <color indexed="8"/>
        <rFont val="Times New Roman"/>
        <charset val="134"/>
      </rPr>
      <t xml:space="preserve"> </t>
    </r>
    <r>
      <rPr>
        <sz val="10"/>
        <color indexed="8"/>
        <rFont val="仿宋_GB2312"/>
        <charset val="134"/>
      </rPr>
      <t>王丽安</t>
    </r>
  </si>
  <si>
    <r>
      <rPr>
        <sz val="10"/>
        <color indexed="8"/>
        <rFont val="仿宋_GB2312"/>
        <charset val="134"/>
      </rPr>
      <t>马笑文</t>
    </r>
  </si>
  <si>
    <r>
      <rPr>
        <sz val="10"/>
        <color indexed="8"/>
        <rFont val="仿宋_GB2312"/>
        <charset val="134"/>
      </rPr>
      <t>软件工程</t>
    </r>
    <r>
      <rPr>
        <sz val="10"/>
        <color indexed="8"/>
        <rFont val="Times New Roman"/>
        <charset val="134"/>
      </rPr>
      <t>2106</t>
    </r>
  </si>
  <si>
    <t>LoG-CAN: local-global Class-aware Network for semantic segmentation of remote sensing images</t>
  </si>
  <si>
    <t>IEEE International Conference on Acoustics, Speech and Signal Processing (ICASSP)</t>
  </si>
  <si>
    <t>CCF B</t>
  </si>
  <si>
    <t>Xiaowen Ma, Mengting Ma, Chenlu Hu, Zhiyuan Song, Ziyan Zhao, Tian Feng, Wei Zhang</t>
  </si>
  <si>
    <r>
      <rPr>
        <sz val="10"/>
        <color indexed="8"/>
        <rFont val="仿宋_GB2312"/>
        <charset val="134"/>
      </rPr>
      <t>一种基于关系型上下文聚合的图像语义分割方法</t>
    </r>
  </si>
  <si>
    <t>2022.12.29</t>
  </si>
  <si>
    <r>
      <rPr>
        <sz val="10"/>
        <color indexed="8"/>
        <rFont val="仿宋_GB2312"/>
        <charset val="134"/>
      </rPr>
      <t>冯天</t>
    </r>
    <r>
      <rPr>
        <sz val="10"/>
        <color indexed="8"/>
        <rFont val="Times New Roman"/>
        <charset val="134"/>
      </rPr>
      <t>;</t>
    </r>
    <r>
      <rPr>
        <sz val="10"/>
        <color indexed="8"/>
        <rFont val="仿宋_GB2312"/>
        <charset val="134"/>
      </rPr>
      <t>张微</t>
    </r>
    <r>
      <rPr>
        <sz val="10"/>
        <color indexed="8"/>
        <rFont val="Times New Roman"/>
        <charset val="134"/>
      </rPr>
      <t>;</t>
    </r>
    <r>
      <rPr>
        <sz val="10"/>
        <color indexed="8"/>
        <rFont val="仿宋_GB2312"/>
        <charset val="134"/>
      </rPr>
      <t>马笑文</t>
    </r>
    <r>
      <rPr>
        <sz val="10"/>
        <color indexed="8"/>
        <rFont val="Times New Roman"/>
        <charset val="134"/>
      </rPr>
      <t>;</t>
    </r>
    <r>
      <rPr>
        <sz val="10"/>
        <color indexed="8"/>
        <rFont val="仿宋_GB2312"/>
        <charset val="134"/>
      </rPr>
      <t>马梦婷</t>
    </r>
    <r>
      <rPr>
        <sz val="10"/>
        <color indexed="8"/>
        <rFont val="Times New Roman"/>
        <charset val="134"/>
      </rPr>
      <t>;</t>
    </r>
    <r>
      <rPr>
        <sz val="10"/>
        <color indexed="8"/>
        <rFont val="仿宋_GB2312"/>
        <charset val="134"/>
      </rPr>
      <t>沈骏翱</t>
    </r>
  </si>
  <si>
    <t>STNet: Spatial and Temporal feature fusion network for change detection in remote sensing images</t>
  </si>
  <si>
    <t>International Conference on Multimedia and Expo</t>
  </si>
  <si>
    <t>Xiaowen Ma, Jiawei Yang, Tingfeng Hong, Mengting Ma, Ziyan Zhao, Tian Feng, Wei Zhang</t>
  </si>
  <si>
    <r>
      <rPr>
        <sz val="10"/>
        <color indexed="8"/>
        <rFont val="仿宋_GB2312"/>
        <charset val="134"/>
      </rPr>
      <t>基于类级上下文聚合的高分辨率遥感图像语义分割方法</t>
    </r>
  </si>
  <si>
    <t>2023.8.8</t>
  </si>
  <si>
    <r>
      <rPr>
        <sz val="10"/>
        <color indexed="8"/>
        <rFont val="仿宋_GB2312"/>
        <charset val="134"/>
      </rPr>
      <t>冯天</t>
    </r>
    <r>
      <rPr>
        <sz val="10"/>
        <color indexed="8"/>
        <rFont val="Times New Roman"/>
        <charset val="134"/>
      </rPr>
      <t>;</t>
    </r>
    <r>
      <rPr>
        <sz val="10"/>
        <color indexed="8"/>
        <rFont val="仿宋_GB2312"/>
        <charset val="134"/>
      </rPr>
      <t>张微</t>
    </r>
    <r>
      <rPr>
        <sz val="10"/>
        <color indexed="8"/>
        <rFont val="Times New Roman"/>
        <charset val="134"/>
      </rPr>
      <t>;</t>
    </r>
    <r>
      <rPr>
        <sz val="10"/>
        <color indexed="8"/>
        <rFont val="仿宋_GB2312"/>
        <charset val="134"/>
      </rPr>
      <t>马笑文</t>
    </r>
    <r>
      <rPr>
        <sz val="10"/>
        <color indexed="8"/>
        <rFont val="Times New Roman"/>
        <charset val="134"/>
      </rPr>
      <t>;</t>
    </r>
    <r>
      <rPr>
        <sz val="10"/>
        <color indexed="8"/>
        <rFont val="仿宋_GB2312"/>
        <charset val="134"/>
      </rPr>
      <t>洪廷锋</t>
    </r>
    <r>
      <rPr>
        <sz val="10"/>
        <color indexed="8"/>
        <rFont val="Times New Roman"/>
        <charset val="134"/>
      </rPr>
      <t>;</t>
    </r>
    <r>
      <rPr>
        <sz val="10"/>
        <color indexed="8"/>
        <rFont val="仿宋_GB2312"/>
        <charset val="134"/>
      </rPr>
      <t>马梦婷</t>
    </r>
  </si>
  <si>
    <t>SACANet: scene-aware class attention network for semantic segmentation of remote sensing images</t>
  </si>
  <si>
    <t>Xiaowen Ma, Rui Che, Tingfeng Hong, Mengting Ma, Ziyan Zhao, Tian Feng, Wei Zhang</t>
  </si>
  <si>
    <r>
      <rPr>
        <sz val="10"/>
        <color indexed="8"/>
        <rFont val="仿宋_GB2312"/>
        <charset val="134"/>
      </rPr>
      <t>一种基于时空特征融合的遥感图像变化检测方法</t>
    </r>
  </si>
  <si>
    <t>2023.5.8</t>
  </si>
  <si>
    <r>
      <rPr>
        <sz val="10"/>
        <color indexed="8"/>
        <rFont val="仿宋_GB2312"/>
        <charset val="134"/>
      </rPr>
      <t>冯天</t>
    </r>
    <r>
      <rPr>
        <sz val="10"/>
        <color indexed="8"/>
        <rFont val="Times New Roman"/>
        <charset val="134"/>
      </rPr>
      <t>;</t>
    </r>
    <r>
      <rPr>
        <sz val="10"/>
        <color indexed="8"/>
        <rFont val="仿宋_GB2312"/>
        <charset val="134"/>
      </rPr>
      <t>张微</t>
    </r>
    <r>
      <rPr>
        <sz val="10"/>
        <color indexed="8"/>
        <rFont val="Times New Roman"/>
        <charset val="134"/>
      </rPr>
      <t>;</t>
    </r>
    <r>
      <rPr>
        <sz val="10"/>
        <color indexed="8"/>
        <rFont val="仿宋_GB2312"/>
        <charset val="134"/>
      </rPr>
      <t>杨佳威</t>
    </r>
    <r>
      <rPr>
        <sz val="10"/>
        <color indexed="8"/>
        <rFont val="Times New Roman"/>
        <charset val="134"/>
      </rPr>
      <t>;</t>
    </r>
    <r>
      <rPr>
        <sz val="10"/>
        <color indexed="8"/>
        <rFont val="仿宋_GB2312"/>
        <charset val="134"/>
      </rPr>
      <t>马笑文</t>
    </r>
    <r>
      <rPr>
        <sz val="10"/>
        <color indexed="8"/>
        <rFont val="Times New Roman"/>
        <charset val="134"/>
      </rPr>
      <t>;</t>
    </r>
    <r>
      <rPr>
        <sz val="10"/>
        <color indexed="8"/>
        <rFont val="仿宋_GB2312"/>
        <charset val="134"/>
      </rPr>
      <t>车瑞</t>
    </r>
  </si>
  <si>
    <t>4/5</t>
  </si>
  <si>
    <t>MapMPN: Multi-Stage U-shaped Adaptive Pattern matching network for semantic segmentation of remote sensing images</t>
  </si>
  <si>
    <t>Pacific Conference on Computer Graphics and Applications</t>
  </si>
  <si>
    <t>TingFeng Hong, Xiaowen Ma, Xinyu Wang, Rui Che, Chenlu Hu, Tian Feng, Wei Zhang</t>
  </si>
  <si>
    <r>
      <rPr>
        <sz val="10"/>
        <color indexed="8"/>
        <rFont val="仿宋_GB2312"/>
        <charset val="134"/>
      </rPr>
      <t>一种基于场景感知类注意力的遥感图像语义分割方法</t>
    </r>
  </si>
  <si>
    <t>2023.4.19</t>
  </si>
  <si>
    <r>
      <rPr>
        <sz val="10"/>
        <color indexed="8"/>
        <rFont val="仿宋_GB2312"/>
        <charset val="134"/>
      </rPr>
      <t>冯天</t>
    </r>
    <r>
      <rPr>
        <sz val="10"/>
        <color indexed="8"/>
        <rFont val="Times New Roman"/>
        <charset val="134"/>
      </rPr>
      <t>;</t>
    </r>
    <r>
      <rPr>
        <sz val="10"/>
        <color indexed="8"/>
        <rFont val="仿宋_GB2312"/>
        <charset val="134"/>
      </rPr>
      <t>张微</t>
    </r>
    <r>
      <rPr>
        <sz val="10"/>
        <color indexed="8"/>
        <rFont val="Times New Roman"/>
        <charset val="134"/>
      </rPr>
      <t>;</t>
    </r>
    <r>
      <rPr>
        <sz val="10"/>
        <color indexed="8"/>
        <rFont val="仿宋_GB2312"/>
        <charset val="134"/>
      </rPr>
      <t>洪廷锋</t>
    </r>
    <r>
      <rPr>
        <sz val="10"/>
        <color indexed="8"/>
        <rFont val="Times New Roman"/>
        <charset val="134"/>
      </rPr>
      <t>;</t>
    </r>
    <r>
      <rPr>
        <sz val="10"/>
        <color indexed="8"/>
        <rFont val="仿宋_GB2312"/>
        <charset val="134"/>
      </rPr>
      <t>马笑文</t>
    </r>
    <r>
      <rPr>
        <sz val="10"/>
        <color indexed="8"/>
        <rFont val="Times New Roman"/>
        <charset val="134"/>
      </rPr>
      <t>;</t>
    </r>
    <r>
      <rPr>
        <sz val="10"/>
        <color indexed="8"/>
        <rFont val="仿宋_GB2312"/>
        <charset val="134"/>
      </rPr>
      <t>车瑞</t>
    </r>
  </si>
  <si>
    <t>DBDAN: Dual branch dynamic attention network for semantic segmentation of remote sensing images</t>
  </si>
  <si>
    <t>Chinese Conference on Pattern Recognition and Computer Vision</t>
  </si>
  <si>
    <t>Rui Che, Xiaowen Ma, Tingfeng Hong, Xinyu Wang, Tian feng, Wei Zhang</t>
  </si>
  <si>
    <r>
      <rPr>
        <sz val="10"/>
        <color indexed="8"/>
        <rFont val="仿宋_GB2312"/>
        <charset val="134"/>
      </rPr>
      <t>一种基于自适应神经网络的遥感图像时空融合方法</t>
    </r>
  </si>
  <si>
    <r>
      <rPr>
        <sz val="10"/>
        <color indexed="8"/>
        <rFont val="仿宋_GB2312"/>
        <charset val="134"/>
      </rPr>
      <t>冯天</t>
    </r>
    <r>
      <rPr>
        <sz val="10"/>
        <color indexed="8"/>
        <rFont val="Times New Roman"/>
        <charset val="134"/>
      </rPr>
      <t>;</t>
    </r>
    <r>
      <rPr>
        <sz val="10"/>
        <color indexed="8"/>
        <rFont val="仿宋_GB2312"/>
        <charset val="134"/>
      </rPr>
      <t>张微</t>
    </r>
    <r>
      <rPr>
        <sz val="10"/>
        <color indexed="8"/>
        <rFont val="Times New Roman"/>
        <charset val="134"/>
      </rPr>
      <t>;</t>
    </r>
    <r>
      <rPr>
        <sz val="10"/>
        <color indexed="8"/>
        <rFont val="仿宋_GB2312"/>
        <charset val="134"/>
      </rPr>
      <t>胡晨璐</t>
    </r>
    <r>
      <rPr>
        <sz val="10"/>
        <color indexed="8"/>
        <rFont val="Times New Roman"/>
        <charset val="134"/>
      </rPr>
      <t>;</t>
    </r>
    <r>
      <rPr>
        <sz val="10"/>
        <color indexed="8"/>
        <rFont val="仿宋_GB2312"/>
        <charset val="134"/>
      </rPr>
      <t>马梦婷</t>
    </r>
    <r>
      <rPr>
        <sz val="10"/>
        <color indexed="8"/>
        <rFont val="Times New Roman"/>
        <charset val="134"/>
      </rPr>
      <t>;</t>
    </r>
    <r>
      <rPr>
        <sz val="10"/>
        <color indexed="8"/>
        <rFont val="仿宋_GB2312"/>
        <charset val="134"/>
      </rPr>
      <t>马笑文</t>
    </r>
  </si>
  <si>
    <t>5/5</t>
  </si>
  <si>
    <t>STANet: Spatiotemporal Adaptive Network for Remote Sensing Images</t>
  </si>
  <si>
    <t>2023 IEEE International Conference on Image Processing (ICIP)</t>
  </si>
  <si>
    <r>
      <rPr>
        <sz val="10"/>
        <color indexed="8"/>
        <rFont val="Times New Roman"/>
        <charset val="134"/>
      </rPr>
      <t>chenlu hu</t>
    </r>
    <r>
      <rPr>
        <sz val="10"/>
        <color indexed="8"/>
        <rFont val="仿宋_GB2312"/>
        <charset val="134"/>
      </rPr>
      <t>，</t>
    </r>
    <r>
      <rPr>
        <sz val="10"/>
        <color indexed="8"/>
        <rFont val="Times New Roman"/>
        <charset val="134"/>
      </rPr>
      <t>Mengting Ma, Xiaowen Ma, Huanting Zhang, Dun Wu, Guang Gao, Wei Zhang,</t>
    </r>
  </si>
  <si>
    <r>
      <rPr>
        <sz val="10"/>
        <color indexed="8"/>
        <rFont val="仿宋_GB2312"/>
        <charset val="134"/>
      </rPr>
      <t>葛超</t>
    </r>
  </si>
  <si>
    <r>
      <rPr>
        <sz val="10"/>
        <color indexed="8"/>
        <rFont val="仿宋_GB2312"/>
        <charset val="134"/>
      </rPr>
      <t>一种改善</t>
    </r>
    <r>
      <rPr>
        <sz val="10"/>
        <color indexed="8"/>
        <rFont val="Times New Roman"/>
        <charset val="134"/>
      </rPr>
      <t>ANN-SNN</t>
    </r>
    <r>
      <rPr>
        <sz val="10"/>
        <color indexed="8"/>
        <rFont val="仿宋_GB2312"/>
        <charset val="134"/>
      </rPr>
      <t>推理精度和推理延迟的转换方法</t>
    </r>
  </si>
  <si>
    <t>2023.8.1</t>
  </si>
  <si>
    <r>
      <rPr>
        <sz val="10"/>
        <color indexed="8"/>
        <rFont val="仿宋_GB2312"/>
        <charset val="134"/>
      </rPr>
      <t>葛超</t>
    </r>
    <r>
      <rPr>
        <sz val="10"/>
        <color indexed="8"/>
        <rFont val="Times New Roman"/>
        <charset val="134"/>
      </rPr>
      <t xml:space="preserve"> </t>
    </r>
    <r>
      <rPr>
        <sz val="10"/>
        <color indexed="8"/>
        <rFont val="仿宋_GB2312"/>
        <charset val="134"/>
      </rPr>
      <t>梁秀波</t>
    </r>
  </si>
  <si>
    <r>
      <rPr>
        <sz val="10"/>
        <color indexed="8"/>
        <rFont val="仿宋_GB2312"/>
        <charset val="0"/>
      </rPr>
      <t>李宝奎</t>
    </r>
  </si>
  <si>
    <r>
      <rPr>
        <sz val="10"/>
        <color rgb="FF000000"/>
        <rFont val="仿宋_GB2312"/>
        <charset val="0"/>
      </rPr>
      <t>人工智能</t>
    </r>
    <r>
      <rPr>
        <sz val="10"/>
        <color rgb="FF000000"/>
        <rFont val="Times New Roman"/>
        <charset val="0"/>
      </rPr>
      <t>2101</t>
    </r>
    <r>
      <rPr>
        <sz val="10"/>
        <color rgb="FF000000"/>
        <rFont val="仿宋_GB2312"/>
        <charset val="0"/>
      </rPr>
      <t>班</t>
    </r>
  </si>
  <si>
    <r>
      <rPr>
        <sz val="10"/>
        <color indexed="8"/>
        <rFont val="仿宋_GB2312"/>
        <charset val="0"/>
      </rPr>
      <t>中共党员</t>
    </r>
  </si>
  <si>
    <t>S2M: Converting Single-Turn to Multi-Turn Datasets for
Conversational Question Answering</t>
  </si>
  <si>
    <t>ECAI 2023</t>
  </si>
  <si>
    <r>
      <rPr>
        <sz val="10"/>
        <color indexed="8"/>
        <rFont val="Times New Roman"/>
        <charset val="0"/>
      </rPr>
      <t>CCF B</t>
    </r>
    <r>
      <rPr>
        <sz val="10"/>
        <color indexed="8"/>
        <rFont val="仿宋_GB2312"/>
        <charset val="0"/>
      </rPr>
      <t>类论文</t>
    </r>
  </si>
  <si>
    <t>Baokui Li, Sen Zhang, Wangshu Zhang, Yicheng Chen, Changlin Yang, Sen Hu, Teng Xu, Siye liu, and Jiwei Li</t>
  </si>
  <si>
    <t>Read Key Points: Dialogue-Grounded Knowledge Points
Generation with Multi-Level Salience-Aware Mixture</t>
  </si>
  <si>
    <t>Sen Zhang, Baokui Li,  Wangshu Zhang, Yicheng Chen, Changlin Yang, Sen Hu, Teng Xu, and Jiwei Li</t>
  </si>
  <si>
    <t>2/8</t>
  </si>
  <si>
    <r>
      <rPr>
        <sz val="10"/>
        <color indexed="8"/>
        <rFont val="仿宋_GB2312"/>
        <charset val="0"/>
      </rPr>
      <t>第十九届中国研究生数学建模竞赛</t>
    </r>
  </si>
  <si>
    <r>
      <rPr>
        <sz val="10"/>
        <color indexed="8"/>
        <rFont val="仿宋_GB2312"/>
        <charset val="0"/>
      </rPr>
      <t>中国学位与研究生教育学会、中国科协青少年科技中心、中国研究生数学建模竞赛组委会、华中科技大学</t>
    </r>
  </si>
  <si>
    <r>
      <rPr>
        <sz val="10"/>
        <color indexed="8"/>
        <rFont val="仿宋_GB2312"/>
        <charset val="0"/>
      </rPr>
      <t>一等奖</t>
    </r>
  </si>
  <si>
    <r>
      <rPr>
        <sz val="10"/>
        <color indexed="8"/>
        <rFont val="仿宋_GB2312"/>
        <charset val="0"/>
      </rPr>
      <t>张森、李宝奎、李昂</t>
    </r>
  </si>
  <si>
    <r>
      <rPr>
        <sz val="10"/>
        <color indexed="8"/>
        <rFont val="仿宋_GB2312"/>
        <charset val="0"/>
      </rPr>
      <t>胡博仁</t>
    </r>
  </si>
  <si>
    <r>
      <rPr>
        <sz val="10"/>
        <color indexed="8"/>
        <rFont val="仿宋_GB2312"/>
        <charset val="0"/>
      </rPr>
      <t>中共预备党员</t>
    </r>
  </si>
  <si>
    <t>SmartBERT: A Promotion of Dynamic Early Exiting Mechanism for Accelerating
BERT Inference</t>
  </si>
  <si>
    <t>IJCAI 2023</t>
  </si>
  <si>
    <r>
      <rPr>
        <sz val="10"/>
        <color indexed="8"/>
        <rFont val="Times New Roman"/>
        <charset val="0"/>
      </rPr>
      <t>CCF A</t>
    </r>
    <r>
      <rPr>
        <sz val="10"/>
        <color indexed="8"/>
        <rFont val="仿宋_GB2312"/>
        <charset val="0"/>
      </rPr>
      <t>类论文</t>
    </r>
  </si>
  <si>
    <t>Boren Hu , Yun Zhu , Jiacheng Li , Siliang Tang</t>
  </si>
  <si>
    <r>
      <rPr>
        <sz val="10"/>
        <color indexed="8"/>
        <rFont val="仿宋_GB2312"/>
        <charset val="0"/>
      </rPr>
      <t>王书舒</t>
    </r>
  </si>
  <si>
    <t>Better Simultaneous Translation with Monotonic Knowledge Distillation</t>
  </si>
  <si>
    <t>ACL 2023</t>
  </si>
  <si>
    <t>Shushu Wang, Jing Wu, Kai Fan, Wei Luo, Jun Xiao, Zhongqiang Huang</t>
  </si>
  <si>
    <r>
      <rPr>
        <sz val="10"/>
        <color indexed="8"/>
        <rFont val="仿宋_GB2312"/>
        <charset val="0"/>
      </rPr>
      <t>刘翼飞</t>
    </r>
  </si>
  <si>
    <r>
      <rPr>
        <sz val="10"/>
        <color indexed="8"/>
        <rFont val="仿宋_GB2312"/>
        <charset val="0"/>
      </rPr>
      <t>共青团员</t>
    </r>
  </si>
  <si>
    <t>ML-LJP: Multi-Law Aware Legal Judgment Prediction</t>
  </si>
  <si>
    <t>SIGIR 2023</t>
  </si>
  <si>
    <t>Yifei Liu , Yiquan Wu , Yating Zhang , Changlong Sun , Weiming Lu , Fei Wu , Kun Kuang</t>
  </si>
  <si>
    <t>Towards Interactivity and Interpretability: A Rationale-based Legal Judgment Prediction Framework</t>
  </si>
  <si>
    <t>EMNLP 2022</t>
  </si>
  <si>
    <r>
      <rPr>
        <sz val="10"/>
        <color indexed="8"/>
        <rFont val="Times New Roman"/>
        <charset val="0"/>
      </rPr>
      <t>CCF B</t>
    </r>
    <r>
      <rPr>
        <i/>
        <sz val="10"/>
        <color indexed="8"/>
        <rFont val="仿宋_GB2312"/>
        <charset val="0"/>
      </rPr>
      <t>类论文</t>
    </r>
  </si>
  <si>
    <t>Yiquan Wu, Yifei Liu, Weiming Lu, Yating Zhang, Jun Feng, Changlong Sun, Fei Wu, Kun Kuang</t>
  </si>
  <si>
    <r>
      <rPr>
        <sz val="10"/>
        <color indexed="8"/>
        <rFont val="仿宋_GB2312"/>
        <charset val="0"/>
      </rPr>
      <t>周晗</t>
    </r>
  </si>
  <si>
    <t>A deep image segmentation-based method for stitching ancient-book images without an overlapping region</t>
  </si>
  <si>
    <t>IET Image Processing</t>
  </si>
  <si>
    <r>
      <rPr>
        <sz val="10"/>
        <color indexed="8"/>
        <rFont val="Times New Roman"/>
        <charset val="0"/>
      </rPr>
      <t>CCF C</t>
    </r>
    <r>
      <rPr>
        <sz val="10"/>
        <color indexed="8"/>
        <rFont val="仿宋_GB2312"/>
        <charset val="0"/>
      </rPr>
      <t>类论文</t>
    </r>
  </si>
  <si>
    <t>Genlang Chen, Han Zhou, Gang Huang, Guanghui Song, Jiajian Zhang</t>
  </si>
  <si>
    <t>2 / 5</t>
  </si>
  <si>
    <r>
      <rPr>
        <sz val="10"/>
        <color indexed="8"/>
        <rFont val="仿宋_GB2312"/>
        <charset val="0"/>
      </rPr>
      <t>李林峻</t>
    </r>
  </si>
  <si>
    <t>Multi-Granularity Relational Attention Network for Audio-Visual Question Answering</t>
  </si>
  <si>
    <t>TCSVT 2023</t>
  </si>
  <si>
    <t>Linjun Li, Tao Jin, Wang Lin, Hao Jiang, Wenwen Pan, Jian Wang, Shuwen Xiao, Yan Xia, Weihao Jiang and Zhou Zhao</t>
  </si>
  <si>
    <t>Contrastive Token-Wise Meta-Learning for Unseen Performer Visual Temporal-Aligned Translation</t>
  </si>
  <si>
    <t>Linjun Li, Tao Jin, Xize Cheng, Ye Wang, Wang Lin, Rongjie Huang, Zhou Zhao</t>
  </si>
  <si>
    <t>Rethinking Missing Modality Learning from a Decoding Perspective</t>
  </si>
  <si>
    <t>ACMMM 2023</t>
  </si>
  <si>
    <t>Tao Jin, Xize Cheng, Linjun Li, Wang Lin, Ye Wang, Zhou Zhao</t>
  </si>
  <si>
    <r>
      <rPr>
        <sz val="10"/>
        <color indexed="8"/>
        <rFont val="Times New Roman"/>
        <charset val="0"/>
      </rPr>
      <t>2/6(</t>
    </r>
    <r>
      <rPr>
        <sz val="10"/>
        <color indexed="8"/>
        <rFont val="仿宋_GB2312"/>
        <charset val="0"/>
      </rPr>
      <t>导</t>
    </r>
    <r>
      <rPr>
        <sz val="10"/>
        <color indexed="8"/>
        <rFont val="Times New Roman"/>
        <charset val="0"/>
      </rPr>
      <t>Tao Jin)</t>
    </r>
  </si>
  <si>
    <t>OpenSR: Open-Modality Speech Recognition via Maintaining Multi-Modality Alignment</t>
  </si>
  <si>
    <t>Xize Cheng, Tao Jin, Linjun Li, Wang Lin, Xinyu Duan, Zhou Zhao</t>
  </si>
  <si>
    <t>MixSpeech: Cross-Modality Self-Learning with Audio-Visual Stream Mixup for Visual Speech Translation and Recognition</t>
  </si>
  <si>
    <t>Xize Cheng, Tao Jin, Rongjie Huang, Linjun Li, Wang Lin, Zehan Wang, Ye Wang, Huadai Liu, Aoxiong Yin, Zhou Zhao</t>
  </si>
  <si>
    <r>
      <rPr>
        <sz val="10"/>
        <rFont val="Times New Roman"/>
        <charset val="134"/>
      </rPr>
      <t>3/10(</t>
    </r>
    <r>
      <rPr>
        <sz val="10"/>
        <rFont val="仿宋_GB2312"/>
        <charset val="134"/>
      </rPr>
      <t>导</t>
    </r>
    <r>
      <rPr>
        <sz val="10"/>
        <rFont val="Times New Roman"/>
        <charset val="134"/>
      </rPr>
      <t>Tao Jin)</t>
    </r>
  </si>
  <si>
    <r>
      <rPr>
        <sz val="10"/>
        <color indexed="8"/>
        <rFont val="仿宋_GB2312"/>
        <charset val="0"/>
      </rPr>
      <t>基于对比学习和词粒度权重的视觉语言翻译方法和系统</t>
    </r>
  </si>
  <si>
    <r>
      <rPr>
        <sz val="10"/>
        <color indexed="8"/>
        <rFont val="仿宋_GB2312"/>
        <charset val="0"/>
      </rPr>
      <t>发明专利</t>
    </r>
  </si>
  <si>
    <r>
      <rPr>
        <sz val="10"/>
        <color indexed="8"/>
        <rFont val="仿宋_GB2312"/>
        <charset val="0"/>
      </rPr>
      <t>赵洲</t>
    </r>
    <r>
      <rPr>
        <sz val="10"/>
        <color indexed="8"/>
        <rFont val="Times New Roman"/>
        <charset val="0"/>
      </rPr>
      <t xml:space="preserve">; </t>
    </r>
    <r>
      <rPr>
        <sz val="10"/>
        <color indexed="8"/>
        <rFont val="仿宋_GB2312"/>
        <charset val="0"/>
      </rPr>
      <t>李林峻</t>
    </r>
    <r>
      <rPr>
        <sz val="10"/>
        <color indexed="8"/>
        <rFont val="Times New Roman"/>
        <charset val="0"/>
      </rPr>
      <t xml:space="preserve">; </t>
    </r>
    <r>
      <rPr>
        <sz val="10"/>
        <color indexed="8"/>
        <rFont val="仿宋_GB2312"/>
        <charset val="0"/>
      </rPr>
      <t>成曦泽</t>
    </r>
    <r>
      <rPr>
        <sz val="10"/>
        <color indexed="8"/>
        <rFont val="Times New Roman"/>
        <charset val="0"/>
      </rPr>
      <t xml:space="preserve">; </t>
    </r>
    <r>
      <rPr>
        <sz val="10"/>
        <color indexed="8"/>
        <rFont val="仿宋_GB2312"/>
        <charset val="0"/>
      </rPr>
      <t>金涛</t>
    </r>
    <r>
      <rPr>
        <sz val="10"/>
        <color indexed="8"/>
        <rFont val="Times New Roman"/>
        <charset val="0"/>
      </rPr>
      <t xml:space="preserve">; </t>
    </r>
    <r>
      <rPr>
        <sz val="10"/>
        <color indexed="8"/>
        <rFont val="仿宋_GB2312"/>
        <charset val="0"/>
      </rPr>
      <t>王晔</t>
    </r>
    <r>
      <rPr>
        <sz val="10"/>
        <color indexed="8"/>
        <rFont val="Times New Roman"/>
        <charset val="0"/>
      </rPr>
      <t xml:space="preserve">; </t>
    </r>
    <r>
      <rPr>
        <sz val="10"/>
        <color indexed="8"/>
        <rFont val="仿宋_GB2312"/>
        <charset val="0"/>
      </rPr>
      <t>林旺</t>
    </r>
    <r>
      <rPr>
        <sz val="10"/>
        <color indexed="8"/>
        <rFont val="Times New Roman"/>
        <charset val="0"/>
      </rPr>
      <t xml:space="preserve">; </t>
    </r>
    <r>
      <rPr>
        <sz val="10"/>
        <color indexed="8"/>
        <rFont val="仿宋_GB2312"/>
        <charset val="0"/>
      </rPr>
      <t>陈哲乾</t>
    </r>
  </si>
  <si>
    <r>
      <rPr>
        <sz val="10"/>
        <color indexed="8"/>
        <rFont val="Times New Roman"/>
        <charset val="0"/>
      </rPr>
      <t>1/7(</t>
    </r>
    <r>
      <rPr>
        <sz val="10"/>
        <color indexed="8"/>
        <rFont val="仿宋_GB2312"/>
        <charset val="0"/>
      </rPr>
      <t>导</t>
    </r>
    <r>
      <rPr>
        <sz val="10"/>
        <color indexed="8"/>
        <rFont val="Times New Roman"/>
        <charset val="0"/>
      </rPr>
      <t>:</t>
    </r>
    <r>
      <rPr>
        <sz val="10"/>
        <color indexed="8"/>
        <rFont val="仿宋_GB2312"/>
        <charset val="0"/>
      </rPr>
      <t>赵洲</t>
    </r>
    <r>
      <rPr>
        <sz val="10"/>
        <color indexed="8"/>
        <rFont val="Times New Roman"/>
        <charset val="0"/>
      </rPr>
      <t>)</t>
    </r>
  </si>
  <si>
    <r>
      <rPr>
        <sz val="10"/>
        <color indexed="8"/>
        <rFont val="仿宋_GB2312"/>
        <charset val="0"/>
      </rPr>
      <t>一种基于语义交互的弱监督语音</t>
    </r>
    <r>
      <rPr>
        <sz val="10"/>
        <color indexed="8"/>
        <rFont val="Times New Roman"/>
        <charset val="0"/>
      </rPr>
      <t>-</t>
    </r>
    <r>
      <rPr>
        <sz val="10"/>
        <color indexed="8"/>
        <rFont val="仿宋_GB2312"/>
        <charset val="0"/>
      </rPr>
      <t>视频定位方法和系统</t>
    </r>
  </si>
  <si>
    <r>
      <rPr>
        <sz val="10"/>
        <color indexed="8"/>
        <rFont val="仿宋_GB2312"/>
        <charset val="0"/>
      </rPr>
      <t>赵洲</t>
    </r>
    <r>
      <rPr>
        <sz val="10"/>
        <color indexed="8"/>
        <rFont val="Times New Roman"/>
        <charset val="0"/>
      </rPr>
      <t xml:space="preserve">; </t>
    </r>
    <r>
      <rPr>
        <sz val="10"/>
        <color indexed="8"/>
        <rFont val="仿宋_GB2312"/>
        <charset val="0"/>
      </rPr>
      <t>王晔</t>
    </r>
    <r>
      <rPr>
        <sz val="10"/>
        <color indexed="8"/>
        <rFont val="Times New Roman"/>
        <charset val="0"/>
      </rPr>
      <t xml:space="preserve">; </t>
    </r>
    <r>
      <rPr>
        <sz val="10"/>
        <color indexed="8"/>
        <rFont val="仿宋_GB2312"/>
        <charset val="0"/>
      </rPr>
      <t>林旺</t>
    </r>
    <r>
      <rPr>
        <sz val="10"/>
        <color indexed="8"/>
        <rFont val="Times New Roman"/>
        <charset val="0"/>
      </rPr>
      <t xml:space="preserve">; </t>
    </r>
    <r>
      <rPr>
        <sz val="10"/>
        <color indexed="8"/>
        <rFont val="仿宋_GB2312"/>
        <charset val="0"/>
      </rPr>
      <t>金涛</t>
    </r>
    <r>
      <rPr>
        <sz val="10"/>
        <color indexed="8"/>
        <rFont val="Times New Roman"/>
        <charset val="0"/>
      </rPr>
      <t xml:space="preserve">; </t>
    </r>
    <r>
      <rPr>
        <sz val="10"/>
        <color indexed="8"/>
        <rFont val="仿宋_GB2312"/>
        <charset val="0"/>
      </rPr>
      <t>李林峻</t>
    </r>
    <r>
      <rPr>
        <sz val="10"/>
        <color indexed="8"/>
        <rFont val="Times New Roman"/>
        <charset val="0"/>
      </rPr>
      <t xml:space="preserve">; </t>
    </r>
    <r>
      <rPr>
        <sz val="10"/>
        <color indexed="8"/>
        <rFont val="仿宋_GB2312"/>
        <charset val="0"/>
      </rPr>
      <t>成曦泽</t>
    </r>
    <r>
      <rPr>
        <sz val="10"/>
        <color indexed="8"/>
        <rFont val="Times New Roman"/>
        <charset val="0"/>
      </rPr>
      <t xml:space="preserve">; </t>
    </r>
    <r>
      <rPr>
        <sz val="10"/>
        <color indexed="8"/>
        <rFont val="仿宋_GB2312"/>
        <charset val="0"/>
      </rPr>
      <t>陈哲乾</t>
    </r>
  </si>
  <si>
    <r>
      <rPr>
        <sz val="10"/>
        <color indexed="8"/>
        <rFont val="Times New Roman"/>
        <charset val="0"/>
      </rPr>
      <t>4/7(</t>
    </r>
    <r>
      <rPr>
        <sz val="10"/>
        <color indexed="8"/>
        <rFont val="仿宋_GB2312"/>
        <charset val="0"/>
      </rPr>
      <t>导</t>
    </r>
    <r>
      <rPr>
        <sz val="10"/>
        <color indexed="8"/>
        <rFont val="Times New Roman"/>
        <charset val="0"/>
      </rPr>
      <t>:</t>
    </r>
    <r>
      <rPr>
        <sz val="10"/>
        <color indexed="8"/>
        <rFont val="仿宋_GB2312"/>
        <charset val="0"/>
      </rPr>
      <t>赵洲</t>
    </r>
    <r>
      <rPr>
        <sz val="10"/>
        <color indexed="8"/>
        <rFont val="Times New Roman"/>
        <charset val="0"/>
      </rPr>
      <t>)</t>
    </r>
  </si>
  <si>
    <r>
      <rPr>
        <sz val="10"/>
        <color indexed="8"/>
        <rFont val="仿宋_GB2312"/>
        <charset val="0"/>
      </rPr>
      <t>荀嘉皓</t>
    </r>
  </si>
  <si>
    <t>DisCover: Disentangled Music Representation Learning for Cover Song Identification</t>
  </si>
  <si>
    <t>Jiahao Xun, Shengyu Zhang, Yanting Yang, Jieming Zhu, Liqun Deng, Zhou Zhao, Zhenhua Dong, Ruiqi Li, Lichao Zhang, Fei Wu</t>
  </si>
  <si>
    <r>
      <rPr>
        <sz val="10"/>
        <color indexed="8"/>
        <rFont val="仿宋_GB2312"/>
        <charset val="0"/>
      </rPr>
      <t>胡晨璐</t>
    </r>
  </si>
  <si>
    <t>STANET: SPATIOTEMPORAL ADAPTIVE NETWORK FOR REMOTE SENSING IMAGES</t>
  </si>
  <si>
    <t>ICIP2023</t>
  </si>
  <si>
    <t>Chenlu Hu, Mengting Ma, Xiaowen Ma, Huanting Zhang, Dun Wu,  Guang Gao, Wei Zhang</t>
  </si>
  <si>
    <t>LOG-CAN LOCAL-GLOBAL CLASS-AWARENETWORK FOR SEMANTIC SEGMENTATION OFREMOTE SENSING IMAGES</t>
  </si>
  <si>
    <t>ICASSP2023</t>
  </si>
  <si>
    <t>Xiaowen Ma, Mengting Ma, Chenlu Hu, Zhiyuan Song,  Ziyan Zhao, Tian Feng, Wei Zhang</t>
  </si>
  <si>
    <r>
      <rPr>
        <sz val="10"/>
        <color indexed="8"/>
        <rFont val="仿宋_GB2312"/>
        <charset val="0"/>
      </rPr>
      <t>一种基于多模态数据融合的城市洪水韧性评价方法</t>
    </r>
  </si>
  <si>
    <r>
      <rPr>
        <sz val="10"/>
        <color indexed="8"/>
        <rFont val="仿宋_GB2312"/>
        <charset val="0"/>
      </rPr>
      <t>冯天</t>
    </r>
    <r>
      <rPr>
        <sz val="10"/>
        <color indexed="8"/>
        <rFont val="Times New Roman"/>
        <charset val="0"/>
      </rPr>
      <t xml:space="preserve"> </t>
    </r>
    <r>
      <rPr>
        <sz val="10"/>
        <color indexed="8"/>
        <rFont val="仿宋_GB2312"/>
        <charset val="0"/>
      </rPr>
      <t>张微</t>
    </r>
    <r>
      <rPr>
        <sz val="10"/>
        <color indexed="8"/>
        <rFont val="Times New Roman"/>
        <charset val="0"/>
      </rPr>
      <t xml:space="preserve"> </t>
    </r>
    <r>
      <rPr>
        <sz val="10"/>
        <color indexed="8"/>
        <rFont val="仿宋_GB2312"/>
        <charset val="0"/>
      </rPr>
      <t>胡晨璐</t>
    </r>
    <r>
      <rPr>
        <sz val="10"/>
        <color indexed="8"/>
        <rFont val="Times New Roman"/>
        <charset val="0"/>
      </rPr>
      <t xml:space="preserve"> </t>
    </r>
    <r>
      <rPr>
        <sz val="10"/>
        <color indexed="8"/>
        <rFont val="仿宋_GB2312"/>
        <charset val="0"/>
      </rPr>
      <t>尤宁宁</t>
    </r>
    <r>
      <rPr>
        <sz val="10"/>
        <color indexed="8"/>
        <rFont val="Times New Roman"/>
        <charset val="0"/>
      </rPr>
      <t xml:space="preserve"> </t>
    </r>
    <r>
      <rPr>
        <sz val="10"/>
        <color indexed="8"/>
        <rFont val="仿宋_GB2312"/>
        <charset val="0"/>
      </rPr>
      <t>沈骏翱</t>
    </r>
  </si>
  <si>
    <r>
      <rPr>
        <sz val="10"/>
        <color indexed="8"/>
        <rFont val="Times New Roman"/>
        <charset val="0"/>
      </rPr>
      <t>2/5(</t>
    </r>
    <r>
      <rPr>
        <sz val="10"/>
        <color indexed="8"/>
        <rFont val="仿宋_GB2312"/>
        <charset val="0"/>
      </rPr>
      <t>导</t>
    </r>
    <r>
      <rPr>
        <sz val="10"/>
        <color indexed="8"/>
        <rFont val="Times New Roman"/>
        <charset val="0"/>
      </rPr>
      <t>:</t>
    </r>
    <r>
      <rPr>
        <sz val="10"/>
        <color indexed="8"/>
        <rFont val="仿宋_GB2312"/>
        <charset val="0"/>
      </rPr>
      <t>冯天</t>
    </r>
    <r>
      <rPr>
        <sz val="10"/>
        <color indexed="8"/>
        <rFont val="Times New Roman"/>
        <charset val="0"/>
      </rPr>
      <t>,</t>
    </r>
    <r>
      <rPr>
        <sz val="10"/>
        <color indexed="8"/>
        <rFont val="仿宋_GB2312"/>
        <charset val="0"/>
      </rPr>
      <t>张微</t>
    </r>
    <r>
      <rPr>
        <sz val="10"/>
        <color indexed="8"/>
        <rFont val="Times New Roman"/>
        <charset val="0"/>
      </rPr>
      <t>)</t>
    </r>
  </si>
  <si>
    <r>
      <rPr>
        <sz val="10"/>
        <color indexed="8"/>
        <rFont val="Times New Roman"/>
        <charset val="0"/>
      </rPr>
      <t>—</t>
    </r>
    <r>
      <rPr>
        <sz val="10"/>
        <color indexed="8"/>
        <rFont val="仿宋_GB2312"/>
        <charset val="0"/>
      </rPr>
      <t>种基于自适应神经网络的遥感图像时空融合方法</t>
    </r>
  </si>
  <si>
    <r>
      <rPr>
        <sz val="10"/>
        <color indexed="8"/>
        <rFont val="仿宋_GB2312"/>
        <charset val="0"/>
      </rPr>
      <t>冯天</t>
    </r>
    <r>
      <rPr>
        <sz val="10"/>
        <color indexed="8"/>
        <rFont val="Times New Roman"/>
        <charset val="0"/>
      </rPr>
      <t xml:space="preserve"> </t>
    </r>
    <r>
      <rPr>
        <sz val="10"/>
        <color indexed="8"/>
        <rFont val="仿宋_GB2312"/>
        <charset val="0"/>
      </rPr>
      <t>张微</t>
    </r>
    <r>
      <rPr>
        <sz val="10"/>
        <color indexed="8"/>
        <rFont val="Times New Roman"/>
        <charset val="0"/>
      </rPr>
      <t xml:space="preserve"> </t>
    </r>
    <r>
      <rPr>
        <sz val="10"/>
        <color indexed="8"/>
        <rFont val="仿宋_GB2312"/>
        <charset val="0"/>
      </rPr>
      <t>胡晨璐</t>
    </r>
    <r>
      <rPr>
        <sz val="10"/>
        <color indexed="8"/>
        <rFont val="Times New Roman"/>
        <charset val="0"/>
      </rPr>
      <t xml:space="preserve"> </t>
    </r>
    <r>
      <rPr>
        <sz val="10"/>
        <color indexed="8"/>
        <rFont val="仿宋_GB2312"/>
        <charset val="0"/>
      </rPr>
      <t>马梦婷</t>
    </r>
    <r>
      <rPr>
        <sz val="10"/>
        <color indexed="8"/>
        <rFont val="Times New Roman"/>
        <charset val="0"/>
      </rPr>
      <t xml:space="preserve"> </t>
    </r>
    <r>
      <rPr>
        <sz val="10"/>
        <color indexed="8"/>
        <rFont val="仿宋_GB2312"/>
        <charset val="0"/>
      </rPr>
      <t>马笑文</t>
    </r>
  </si>
  <si>
    <r>
      <rPr>
        <sz val="10"/>
        <color indexed="8"/>
        <rFont val="仿宋_GB2312"/>
        <charset val="0"/>
      </rPr>
      <t>李佳壕</t>
    </r>
  </si>
  <si>
    <t>JOTR: 3D Joint Contrastive Learning with Transformers for Occluded Human Mesh Recovery</t>
  </si>
  <si>
    <t>Jiahao Li, Zongxin Yang, Xiaohan Wang, Jianxin Ma, Chang Zhou, Yi Yang</t>
  </si>
  <si>
    <t>ZJU ReLER Submission for EPIC-KITCHEN Challenge 2023: TREK-150 Single Object Tracking</t>
  </si>
  <si>
    <t>CVPR workshop 2023</t>
  </si>
  <si>
    <r>
      <rPr>
        <sz val="10"/>
        <color indexed="8"/>
        <rFont val="Times New Roman"/>
        <charset val="0"/>
      </rPr>
      <t>CCF A</t>
    </r>
    <r>
      <rPr>
        <sz val="10"/>
        <color indexed="8"/>
        <rFont val="仿宋_GB2312"/>
        <charset val="0"/>
      </rPr>
      <t>类论文短文</t>
    </r>
  </si>
  <si>
    <t>Yuanyou Xu, Jiahao Li, Zongxin Yang, Yi Yang, Yueting Zhuang</t>
  </si>
  <si>
    <t>ZJU ReLER Submission for EPIC-KITCHEN Challenge 2023: Semi-Supervised Video Object Segmentation</t>
  </si>
  <si>
    <t>EPIC-Kitchens Dataset Challenges TREK-150 Object Tracking Track 2023 First Place Award</t>
  </si>
  <si>
    <t>IEEE/CVF Computer Vision and Pattern Recognition (CVPR)</t>
  </si>
  <si>
    <r>
      <rPr>
        <sz val="10"/>
        <color indexed="8"/>
        <rFont val="仿宋_GB2312"/>
        <charset val="0"/>
      </rPr>
      <t>徐源佑、李佳壕、杨宗鑫，杨易，庄越挺</t>
    </r>
  </si>
  <si>
    <t>EPIC-Kitchens Dataset Challenges Semi-Supervised Video ObjectSegmentation Track 2023 First Place Award</t>
  </si>
  <si>
    <r>
      <rPr>
        <sz val="10"/>
        <color indexed="8"/>
        <rFont val="仿宋_GB2312"/>
        <charset val="0"/>
      </rPr>
      <t>李佳壕、徐源佑、杨宗鑫，杨易，庄越挺</t>
    </r>
  </si>
  <si>
    <r>
      <rPr>
        <sz val="10"/>
        <color indexed="8"/>
        <rFont val="仿宋_GB2312"/>
        <charset val="0"/>
      </rPr>
      <t>宋端正</t>
    </r>
  </si>
  <si>
    <r>
      <rPr>
        <sz val="10"/>
        <color indexed="8"/>
        <rFont val="仿宋_GB2312"/>
        <charset val="0"/>
      </rPr>
      <t>一种基于</t>
    </r>
    <r>
      <rPr>
        <sz val="10"/>
        <color indexed="8"/>
        <rFont val="Times New Roman"/>
        <charset val="0"/>
      </rPr>
      <t>IPFS</t>
    </r>
    <r>
      <rPr>
        <sz val="10"/>
        <color indexed="8"/>
        <rFont val="仿宋_GB2312"/>
        <charset val="0"/>
      </rPr>
      <t>和联邦学习的用户用电量预测方法</t>
    </r>
  </si>
  <si>
    <r>
      <rPr>
        <sz val="10"/>
        <color indexed="8"/>
        <rFont val="仿宋_GB2312"/>
        <charset val="0"/>
      </rPr>
      <t>宋端正</t>
    </r>
    <r>
      <rPr>
        <sz val="10"/>
        <color indexed="8"/>
        <rFont val="Times New Roman"/>
        <charset val="0"/>
      </rPr>
      <t xml:space="preserve"> </t>
    </r>
    <r>
      <rPr>
        <sz val="10"/>
        <color indexed="8"/>
        <rFont val="仿宋_GB2312"/>
        <charset val="0"/>
      </rPr>
      <t>张</t>
    </r>
    <r>
      <rPr>
        <sz val="10"/>
        <color indexed="8"/>
        <rFont val="宋体"/>
        <charset val="0"/>
      </rPr>
      <t>亶</t>
    </r>
    <r>
      <rPr>
        <sz val="10"/>
        <color indexed="8"/>
        <rFont val="Times New Roman"/>
        <charset val="0"/>
      </rPr>
      <t xml:space="preserve"> </t>
    </r>
    <r>
      <rPr>
        <sz val="10"/>
        <color indexed="8"/>
        <rFont val="仿宋_GB2312"/>
        <charset val="0"/>
      </rPr>
      <t>杨漾</t>
    </r>
    <r>
      <rPr>
        <sz val="10"/>
        <color indexed="8"/>
        <rFont val="Times New Roman"/>
        <charset val="0"/>
      </rPr>
      <t xml:space="preserve"> </t>
    </r>
    <r>
      <rPr>
        <sz val="10"/>
        <color indexed="8"/>
        <rFont val="仿宋_GB2312"/>
        <charset val="0"/>
      </rPr>
      <t>任昊文</t>
    </r>
    <r>
      <rPr>
        <sz val="10"/>
        <color indexed="8"/>
        <rFont val="Times New Roman"/>
        <charset val="0"/>
      </rPr>
      <t xml:space="preserve"> </t>
    </r>
    <r>
      <rPr>
        <sz val="10"/>
        <color indexed="8"/>
        <rFont val="仿宋_GB2312"/>
        <charset val="0"/>
      </rPr>
      <t>周旺</t>
    </r>
    <r>
      <rPr>
        <sz val="10"/>
        <color indexed="8"/>
        <rFont val="Times New Roman"/>
        <charset val="0"/>
      </rPr>
      <t xml:space="preserve"> </t>
    </r>
    <r>
      <rPr>
        <sz val="10"/>
        <color indexed="8"/>
        <rFont val="仿宋_GB2312"/>
        <charset val="0"/>
      </rPr>
      <t>王鑫</t>
    </r>
    <r>
      <rPr>
        <sz val="10"/>
        <color indexed="8"/>
        <rFont val="Times New Roman"/>
        <charset val="0"/>
      </rPr>
      <t xml:space="preserve"> </t>
    </r>
    <r>
      <rPr>
        <sz val="10"/>
        <color indexed="8"/>
        <rFont val="仿宋_GB2312"/>
        <charset val="0"/>
      </rPr>
      <t>崔刚</t>
    </r>
    <r>
      <rPr>
        <sz val="10"/>
        <color indexed="8"/>
        <rFont val="Times New Roman"/>
        <charset val="0"/>
      </rPr>
      <t xml:space="preserve"> </t>
    </r>
    <r>
      <rPr>
        <sz val="10"/>
        <color indexed="8"/>
        <rFont val="仿宋_GB2312"/>
        <charset val="0"/>
      </rPr>
      <t>乔晨冉</t>
    </r>
  </si>
  <si>
    <r>
      <rPr>
        <sz val="10"/>
        <color indexed="8"/>
        <rFont val="仿宋_GB2312"/>
        <charset val="0"/>
      </rPr>
      <t>缪佩翰</t>
    </r>
  </si>
  <si>
    <t>Referring Expression Comprehension Using Language Adaptive Inference</t>
  </si>
  <si>
    <t>Wei Su, Peihan Miao, Huanzhang Dou, Yongjian Fu, Xi Li</t>
  </si>
  <si>
    <t>Language Adaptive Weight Generation for Multi-task Visual Grounding</t>
  </si>
  <si>
    <t>CVPR 2023</t>
  </si>
  <si>
    <t>Wei Su, Peihan Miao, Huanzhang Dou, Gaoang Wang, Liang Qiao, Zheyang Li, Xi Li</t>
  </si>
  <si>
    <r>
      <rPr>
        <sz val="10"/>
        <color rgb="FF000000"/>
        <rFont val="仿宋_GB2312"/>
        <charset val="134"/>
      </rPr>
      <t>缪佩翰</t>
    </r>
  </si>
  <si>
    <r>
      <rPr>
        <sz val="10"/>
        <color indexed="8"/>
        <rFont val="仿宋_GB2312"/>
        <charset val="0"/>
      </rPr>
      <t>图像</t>
    </r>
    <r>
      <rPr>
        <sz val="10"/>
        <color indexed="8"/>
        <rFont val="Times New Roman"/>
        <charset val="0"/>
      </rPr>
      <t>—</t>
    </r>
    <r>
      <rPr>
        <sz val="10"/>
        <color indexed="8"/>
        <rFont val="仿宋_GB2312"/>
        <charset val="0"/>
      </rPr>
      <t>文本多模态指代表达理解研究综述</t>
    </r>
  </si>
  <si>
    <r>
      <rPr>
        <sz val="10"/>
        <color indexed="8"/>
        <rFont val="仿宋_GB2312"/>
        <charset val="0"/>
      </rPr>
      <t>中国图象图形学报</t>
    </r>
    <r>
      <rPr>
        <sz val="10"/>
        <color indexed="8"/>
        <rFont val="Times New Roman"/>
        <charset val="0"/>
      </rPr>
      <t xml:space="preserve"> </t>
    </r>
  </si>
  <si>
    <r>
      <rPr>
        <sz val="10"/>
        <color indexed="8"/>
        <rFont val="Times New Roman"/>
        <charset val="0"/>
      </rPr>
      <t>Ⅱ</t>
    </r>
    <r>
      <rPr>
        <sz val="10"/>
        <color indexed="8"/>
        <rFont val="仿宋_GB2312"/>
        <charset val="0"/>
      </rPr>
      <t>类论文</t>
    </r>
  </si>
  <si>
    <r>
      <rPr>
        <sz val="10"/>
        <color indexed="8"/>
        <rFont val="仿宋_GB2312"/>
        <charset val="0"/>
      </rPr>
      <t>王丽安，缪佩翰，苏伟，李玺，吉娜烨，姜燕冰</t>
    </r>
  </si>
  <si>
    <r>
      <rPr>
        <sz val="10"/>
        <color indexed="8"/>
        <rFont val="仿宋_GB2312"/>
        <charset val="0"/>
      </rPr>
      <t>江涵</t>
    </r>
  </si>
  <si>
    <r>
      <rPr>
        <sz val="10"/>
        <rFont val="仿宋_GB2312"/>
        <charset val="0"/>
      </rPr>
      <t>一种基于</t>
    </r>
    <r>
      <rPr>
        <sz val="10"/>
        <rFont val="Times New Roman"/>
        <charset val="0"/>
      </rPr>
      <t>Cascade R-CNN</t>
    </r>
    <r>
      <rPr>
        <sz val="10"/>
        <rFont val="仿宋_GB2312"/>
        <charset val="0"/>
      </rPr>
      <t>的待采摘水果目标检测方法</t>
    </r>
  </si>
  <si>
    <r>
      <rPr>
        <sz val="10"/>
        <rFont val="仿宋_GB2312"/>
        <charset val="0"/>
      </rPr>
      <t>江涵，梁秀波</t>
    </r>
  </si>
  <si>
    <r>
      <rPr>
        <sz val="10"/>
        <color indexed="8"/>
        <rFont val="Times New Roman"/>
        <charset val="0"/>
      </rPr>
      <t>1/2(</t>
    </r>
    <r>
      <rPr>
        <sz val="10"/>
        <color indexed="8"/>
        <rFont val="仿宋_GB2312"/>
        <charset val="0"/>
      </rPr>
      <t>导</t>
    </r>
    <r>
      <rPr>
        <sz val="10"/>
        <color indexed="8"/>
        <rFont val="Times New Roman"/>
        <charset val="0"/>
      </rPr>
      <t>:</t>
    </r>
    <r>
      <rPr>
        <sz val="10"/>
        <color indexed="8"/>
        <rFont val="仿宋_GB2312"/>
        <charset val="0"/>
      </rPr>
      <t>梁秀波</t>
    </r>
    <r>
      <rPr>
        <sz val="10"/>
        <color indexed="8"/>
        <rFont val="Times New Roman"/>
        <charset val="0"/>
      </rPr>
      <t>)</t>
    </r>
  </si>
  <si>
    <r>
      <rPr>
        <sz val="10"/>
        <color indexed="8"/>
        <rFont val="仿宋_GB2312"/>
        <charset val="0"/>
      </rPr>
      <t>汪俊</t>
    </r>
  </si>
  <si>
    <t>Gate-SBNet: Gate Semantic Boundary Network for Colorectal Polyp Segmentation.</t>
  </si>
  <si>
    <t>SPIE medical image 2023</t>
  </si>
  <si>
    <r>
      <rPr>
        <sz val="10"/>
        <color indexed="8"/>
        <rFont val="Times New Roman"/>
        <charset val="0"/>
      </rPr>
      <t>EI</t>
    </r>
    <r>
      <rPr>
        <sz val="10"/>
        <color indexed="8"/>
        <rFont val="仿宋_GB2312"/>
        <charset val="0"/>
      </rPr>
      <t>会议论文</t>
    </r>
  </si>
  <si>
    <t>Jun Wang, Jihong Sun, Xiaoying Xu, Min Zhang</t>
  </si>
  <si>
    <r>
      <rPr>
        <sz val="10"/>
        <rFont val="仿宋_GB2312"/>
        <charset val="134"/>
      </rPr>
      <t>王丽安</t>
    </r>
  </si>
  <si>
    <r>
      <rPr>
        <sz val="10"/>
        <rFont val="仿宋_GB2312"/>
        <charset val="0"/>
      </rPr>
      <t>中共党员</t>
    </r>
  </si>
  <si>
    <r>
      <rPr>
        <sz val="10"/>
        <rFont val="仿宋_GB2312"/>
        <charset val="0"/>
      </rPr>
      <t>图像</t>
    </r>
    <r>
      <rPr>
        <sz val="10"/>
        <rFont val="Times New Roman"/>
        <charset val="0"/>
      </rPr>
      <t>—</t>
    </r>
    <r>
      <rPr>
        <sz val="10"/>
        <rFont val="仿宋_GB2312"/>
        <charset val="0"/>
      </rPr>
      <t>文本多模态指代表达理解研究综述</t>
    </r>
  </si>
  <si>
    <r>
      <rPr>
        <sz val="10"/>
        <rFont val="仿宋_GB2312"/>
        <charset val="0"/>
      </rPr>
      <t>中国图象图形学报</t>
    </r>
  </si>
  <si>
    <r>
      <rPr>
        <sz val="10"/>
        <rFont val="仿宋_GB2312"/>
        <charset val="0"/>
      </rPr>
      <t>王丽安，缪佩翰，苏伟，李玺，吉娜烨，姜燕冰</t>
    </r>
  </si>
  <si>
    <r>
      <rPr>
        <sz val="10"/>
        <rFont val="仿宋_GB2312"/>
        <charset val="134"/>
      </rPr>
      <t>基于虚幻引擎的多投影仪平面融合投影校正方法及系统</t>
    </r>
  </si>
  <si>
    <r>
      <rPr>
        <sz val="10"/>
        <rFont val="仿宋_GB2312"/>
        <charset val="134"/>
      </rPr>
      <t>滕庆龙、薛云峰、顾月、王丽安</t>
    </r>
  </si>
  <si>
    <r>
      <rPr>
        <sz val="10"/>
        <rFont val="仿宋_GB2312"/>
        <charset val="134"/>
      </rPr>
      <t>黄贤山</t>
    </r>
  </si>
  <si>
    <r>
      <rPr>
        <sz val="10"/>
        <rFont val="仿宋_GB2312"/>
        <charset val="134"/>
      </rPr>
      <t>人工智能算法编程能力自动评估方法、装置、介质及设备</t>
    </r>
  </si>
  <si>
    <r>
      <rPr>
        <sz val="10"/>
        <rFont val="仿宋_GB2312"/>
        <charset val="134"/>
      </rPr>
      <t>王朝、黄贤山、肖俊、吴超、张志猛</t>
    </r>
  </si>
  <si>
    <r>
      <rPr>
        <sz val="10"/>
        <rFont val="Times New Roman"/>
        <charset val="0"/>
      </rPr>
      <t>2/5(</t>
    </r>
    <r>
      <rPr>
        <sz val="10"/>
        <rFont val="仿宋_GB2312"/>
        <charset val="0"/>
      </rPr>
      <t>导：肖俊</t>
    </r>
    <r>
      <rPr>
        <sz val="10"/>
        <rFont val="Times New Roman"/>
        <charset val="0"/>
      </rPr>
      <t>)</t>
    </r>
  </si>
  <si>
    <r>
      <rPr>
        <sz val="10"/>
        <color indexed="8"/>
        <rFont val="仿宋_GB2312"/>
        <charset val="0"/>
      </rPr>
      <t>冯蓥杰</t>
    </r>
  </si>
  <si>
    <t>Multi-Modal Semi-supervised Evidential Recycle Framework for Alzheimer's Disease Classification</t>
  </si>
  <si>
    <t>MICCAI 2023</t>
  </si>
  <si>
    <r>
      <rPr>
        <sz val="10"/>
        <color indexed="8"/>
        <rFont val="Times New Roman"/>
        <charset val="0"/>
      </rPr>
      <t>CCF B</t>
    </r>
    <r>
      <rPr>
        <sz val="10"/>
        <color indexed="8"/>
        <rFont val="仿宋_GB2312"/>
        <charset val="0"/>
      </rPr>
      <t>会议论文</t>
    </r>
  </si>
  <si>
    <t>Yingjie Feng,Wei Chen,Xianfeng Gu, Xiaoying Xu
, Min Zhang</t>
  </si>
  <si>
    <r>
      <rPr>
        <sz val="10"/>
        <color indexed="8"/>
        <rFont val="仿宋_GB2312"/>
        <charset val="0"/>
      </rPr>
      <t>吴思雨</t>
    </r>
  </si>
  <si>
    <r>
      <rPr>
        <sz val="10"/>
        <color indexed="8"/>
        <rFont val="仿宋_GB2312"/>
        <charset val="0"/>
      </rPr>
      <t>一种面向手语数字人的动作编排方法</t>
    </r>
  </si>
  <si>
    <r>
      <rPr>
        <sz val="10"/>
        <color indexed="8"/>
        <rFont val="仿宋_GB2312"/>
        <charset val="0"/>
      </rPr>
      <t>耿卫东</t>
    </r>
    <r>
      <rPr>
        <sz val="10"/>
        <color indexed="8"/>
        <rFont val="Times New Roman"/>
        <charset val="0"/>
      </rPr>
      <t>,</t>
    </r>
    <r>
      <rPr>
        <sz val="10"/>
        <color indexed="8"/>
        <rFont val="仿宋_GB2312"/>
        <charset val="0"/>
      </rPr>
      <t>吴思雨</t>
    </r>
    <r>
      <rPr>
        <sz val="10"/>
        <color indexed="8"/>
        <rFont val="Times New Roman"/>
        <charset val="0"/>
      </rPr>
      <t>,</t>
    </r>
    <r>
      <rPr>
        <sz val="10"/>
        <color indexed="8"/>
        <rFont val="仿宋_GB2312"/>
        <charset val="0"/>
      </rPr>
      <t>周洲</t>
    </r>
    <r>
      <rPr>
        <sz val="10"/>
        <color indexed="8"/>
        <rFont val="Times New Roman"/>
        <charset val="0"/>
      </rPr>
      <t>,</t>
    </r>
    <r>
      <rPr>
        <sz val="10"/>
        <color indexed="8"/>
        <rFont val="仿宋_GB2312"/>
        <charset val="0"/>
      </rPr>
      <t>厉向东</t>
    </r>
    <r>
      <rPr>
        <sz val="10"/>
        <color indexed="8"/>
        <rFont val="Times New Roman"/>
        <charset val="0"/>
      </rPr>
      <t>,</t>
    </r>
    <r>
      <rPr>
        <sz val="10"/>
        <color indexed="8"/>
        <rFont val="仿宋_GB2312"/>
        <charset val="0"/>
      </rPr>
      <t>梁秀波</t>
    </r>
  </si>
  <si>
    <r>
      <rPr>
        <sz val="10"/>
        <color indexed="8"/>
        <rFont val="Times New Roman"/>
        <charset val="0"/>
      </rPr>
      <t>2/5</t>
    </r>
    <r>
      <rPr>
        <sz val="10"/>
        <color indexed="8"/>
        <rFont val="仿宋_GB2312"/>
        <charset val="0"/>
      </rPr>
      <t>（导</t>
    </r>
    <r>
      <rPr>
        <sz val="10"/>
        <color indexed="8"/>
        <rFont val="Times New Roman"/>
        <charset val="0"/>
      </rPr>
      <t>:</t>
    </r>
    <r>
      <rPr>
        <sz val="10"/>
        <color indexed="8"/>
        <rFont val="仿宋_GB2312"/>
        <charset val="0"/>
      </rPr>
      <t>耿卫东）</t>
    </r>
  </si>
  <si>
    <r>
      <rPr>
        <sz val="10"/>
        <color indexed="8"/>
        <rFont val="仿宋_GB2312"/>
        <charset val="0"/>
      </rPr>
      <t>余承远</t>
    </r>
  </si>
  <si>
    <r>
      <rPr>
        <sz val="10"/>
        <color indexed="8"/>
        <rFont val="仿宋_GB2312"/>
        <charset val="0"/>
      </rPr>
      <t>一种基于条件扩散模型的三维脚型生成方法</t>
    </r>
  </si>
  <si>
    <r>
      <rPr>
        <sz val="10"/>
        <color indexed="8"/>
        <rFont val="仿宋_GB2312"/>
        <charset val="0"/>
      </rPr>
      <t>耿卫东、余承远、刘健、厉向东、梁秀波</t>
    </r>
  </si>
  <si>
    <r>
      <rPr>
        <sz val="10"/>
        <color indexed="8"/>
        <rFont val="仿宋_GB2312"/>
        <charset val="0"/>
      </rPr>
      <t>蒋寅峰</t>
    </r>
  </si>
  <si>
    <r>
      <rPr>
        <sz val="10"/>
        <color indexed="8"/>
        <rFont val="仿宋_GB2312"/>
        <charset val="0"/>
      </rPr>
      <t>一种基于条件扩散模型的草图引导图像编辑方法</t>
    </r>
  </si>
  <si>
    <r>
      <rPr>
        <sz val="10"/>
        <color indexed="8"/>
        <rFont val="仿宋_GB2312"/>
        <charset val="0"/>
      </rPr>
      <t>耿卫东、蒋寅峰、毛卫航、厉向东、梁秀波</t>
    </r>
  </si>
  <si>
    <r>
      <rPr>
        <sz val="10"/>
        <color indexed="8"/>
        <rFont val="仿宋_GB2312"/>
        <charset val="0"/>
      </rPr>
      <t>卢腾</t>
    </r>
  </si>
  <si>
    <r>
      <rPr>
        <sz val="10"/>
        <color indexed="8"/>
        <rFont val="仿宋_GB2312"/>
        <charset val="0"/>
      </rPr>
      <t>一种语义驱动武术动作合成方法</t>
    </r>
  </si>
  <si>
    <r>
      <rPr>
        <sz val="10"/>
        <color indexed="8"/>
        <rFont val="仿宋_GB2312"/>
        <charset val="0"/>
      </rPr>
      <t>耿卫东、卢腾、彭昊、厉向东、梁秀波</t>
    </r>
  </si>
  <si>
    <r>
      <rPr>
        <sz val="10"/>
        <color indexed="8"/>
        <rFont val="仿宋_GB2312"/>
        <charset val="0"/>
      </rPr>
      <t>王宇超</t>
    </r>
  </si>
  <si>
    <r>
      <rPr>
        <sz val="10"/>
        <rFont val="仿宋_GB2312"/>
        <charset val="134"/>
      </rPr>
      <t>贾志杰</t>
    </r>
  </si>
  <si>
    <t>MODEL DOCTOR FOR DIAGNOSING AND TREATING SEGMENTATION ERROR</t>
  </si>
  <si>
    <t>ICIP</t>
  </si>
  <si>
    <r>
      <rPr>
        <sz val="10"/>
        <rFont val="仿宋_GB2312"/>
        <charset val="134"/>
      </rPr>
      <t>贾志杰，陈琳，胡凯文，程乐超，冯尊磊，宋明黎</t>
    </r>
  </si>
  <si>
    <t>https://github.com/open-mmlab/mmsegmentation/pull/2218</t>
  </si>
  <si>
    <r>
      <rPr>
        <sz val="10"/>
        <rFont val="仿宋_GB2312"/>
        <charset val="134"/>
      </rPr>
      <t>张典典</t>
    </r>
  </si>
  <si>
    <t>https://github.com/karmada-io/karmada/pull/3554/commits/291ffdbcc1be1147cba2b235036e01b2fee776d5</t>
  </si>
  <si>
    <r>
      <rPr>
        <sz val="10"/>
        <rFont val="仿宋_GB2312"/>
        <charset val="134"/>
      </rPr>
      <t>张江涛</t>
    </r>
  </si>
  <si>
    <t>Generalization Matters: Loss Minima Flattening via Parameter Hybridization for Efficient Online Knowledge Distillation</t>
  </si>
  <si>
    <t>CVPR</t>
  </si>
  <si>
    <t>CCF-A</t>
  </si>
  <si>
    <t>Tianli Zhang, Mengqi Xue, Jiangtao Zhang, Haofei Zhang, Yu Wang, Lechao Cheng,Jie Song, and Mingli Song</t>
  </si>
  <si>
    <t>3/8</t>
  </si>
  <si>
    <r>
      <rPr>
        <sz val="10"/>
        <rFont val="仿宋_GB2312"/>
        <charset val="134"/>
      </rPr>
      <t>一种基于元学习的集成式深度模型分类方法</t>
    </r>
  </si>
  <si>
    <r>
      <rPr>
        <sz val="10"/>
        <rFont val="仿宋_GB2312"/>
        <charset val="134"/>
      </rPr>
      <t>是（</t>
    </r>
    <r>
      <rPr>
        <sz val="10"/>
        <rFont val="Times New Roman"/>
        <charset val="134"/>
      </rPr>
      <t>2023.5.30</t>
    </r>
    <r>
      <rPr>
        <sz val="10"/>
        <rFont val="仿宋_GB2312"/>
        <charset val="134"/>
      </rPr>
      <t>）</t>
    </r>
  </si>
  <si>
    <r>
      <rPr>
        <sz val="10"/>
        <rFont val="仿宋_GB2312"/>
        <charset val="134"/>
      </rPr>
      <t>宋明黎</t>
    </r>
    <r>
      <rPr>
        <sz val="10"/>
        <rFont val="Times New Roman"/>
        <charset val="134"/>
      </rPr>
      <t xml:space="preserve">; </t>
    </r>
    <r>
      <rPr>
        <sz val="10"/>
        <rFont val="仿宋_GB2312"/>
        <charset val="134"/>
      </rPr>
      <t>张江涛</t>
    </r>
    <r>
      <rPr>
        <sz val="10"/>
        <rFont val="Times New Roman"/>
        <charset val="134"/>
      </rPr>
      <t xml:space="preserve">; </t>
    </r>
    <r>
      <rPr>
        <sz val="10"/>
        <rFont val="仿宋_GB2312"/>
        <charset val="134"/>
      </rPr>
      <t>宋杰</t>
    </r>
    <r>
      <rPr>
        <sz val="10"/>
        <rFont val="Times New Roman"/>
        <charset val="134"/>
      </rPr>
      <t xml:space="preserve">; </t>
    </r>
    <r>
      <rPr>
        <sz val="10"/>
        <rFont val="仿宋_GB2312"/>
        <charset val="134"/>
      </rPr>
      <t>吴洋</t>
    </r>
    <r>
      <rPr>
        <sz val="10"/>
        <rFont val="Times New Roman"/>
        <charset val="134"/>
      </rPr>
      <t xml:space="preserve">; </t>
    </r>
    <r>
      <rPr>
        <sz val="10"/>
        <rFont val="仿宋_GB2312"/>
        <charset val="134"/>
      </rPr>
      <t>黄文淇</t>
    </r>
  </si>
  <si>
    <r>
      <rPr>
        <sz val="10"/>
        <rFont val="Times New Roman"/>
        <charset val="134"/>
      </rPr>
      <t>2/5</t>
    </r>
    <r>
      <rPr>
        <sz val="10"/>
        <rFont val="仿宋_GB2312"/>
        <charset val="134"/>
      </rPr>
      <t>（导</t>
    </r>
    <r>
      <rPr>
        <sz val="10"/>
        <rFont val="Times New Roman"/>
        <charset val="134"/>
      </rPr>
      <t>1</t>
    </r>
    <r>
      <rPr>
        <sz val="10"/>
        <rFont val="仿宋_GB2312"/>
        <charset val="134"/>
      </rPr>
      <t>）</t>
    </r>
  </si>
  <si>
    <r>
      <rPr>
        <sz val="10"/>
        <rFont val="仿宋_GB2312"/>
        <charset val="134"/>
      </rPr>
      <t>杨高明</t>
    </r>
  </si>
  <si>
    <t>Homophily-enhanced Structure Learning for Graph Clustering</t>
  </si>
  <si>
    <t>CIKM</t>
  </si>
  <si>
    <t>Ming Gu, Gaoming Yang, Sheng Zhou, Ning Ma, Jiawei Chen, Qiaoyu Tan, Meihan Liu, Jiajun Bu</t>
  </si>
  <si>
    <r>
      <rPr>
        <sz val="10"/>
        <rFont val="仿宋_GB2312"/>
        <charset val="134"/>
      </rPr>
      <t>一种基于对比学习的社区发现方法</t>
    </r>
  </si>
  <si>
    <r>
      <rPr>
        <sz val="10"/>
        <rFont val="仿宋_GB2312"/>
        <charset val="134"/>
      </rPr>
      <t>是（</t>
    </r>
    <r>
      <rPr>
        <sz val="10"/>
        <rFont val="Times New Roman"/>
        <charset val="134"/>
      </rPr>
      <t>2023.4.14</t>
    </r>
    <r>
      <rPr>
        <sz val="10"/>
        <rFont val="仿宋_GB2312"/>
        <charset val="134"/>
      </rPr>
      <t>）</t>
    </r>
  </si>
  <si>
    <r>
      <rPr>
        <sz val="10"/>
        <rFont val="仿宋_GB2312"/>
        <charset val="134"/>
      </rPr>
      <t>卜佳俊</t>
    </r>
    <r>
      <rPr>
        <sz val="10"/>
        <rFont val="Times New Roman"/>
        <charset val="134"/>
      </rPr>
      <t xml:space="preserve">, </t>
    </r>
    <r>
      <rPr>
        <sz val="10"/>
        <rFont val="仿宋_GB2312"/>
        <charset val="134"/>
      </rPr>
      <t>杨高明</t>
    </r>
    <r>
      <rPr>
        <sz val="10"/>
        <rFont val="Times New Roman"/>
        <charset val="134"/>
      </rPr>
      <t xml:space="preserve">, </t>
    </r>
    <r>
      <rPr>
        <sz val="10"/>
        <rFont val="仿宋_GB2312"/>
        <charset val="134"/>
      </rPr>
      <t>周晟</t>
    </r>
    <r>
      <rPr>
        <sz val="10"/>
        <rFont val="Times New Roman"/>
        <charset val="134"/>
      </rPr>
      <t xml:space="preserve">, </t>
    </r>
    <r>
      <rPr>
        <sz val="10"/>
        <rFont val="仿宋_GB2312"/>
        <charset val="134"/>
      </rPr>
      <t>顾铭</t>
    </r>
  </si>
  <si>
    <r>
      <rPr>
        <sz val="10"/>
        <rFont val="Times New Roman"/>
        <charset val="134"/>
      </rPr>
      <t>2/4</t>
    </r>
    <r>
      <rPr>
        <sz val="10"/>
        <rFont val="仿宋_GB2312"/>
        <charset val="134"/>
      </rPr>
      <t>（导</t>
    </r>
    <r>
      <rPr>
        <sz val="10"/>
        <rFont val="Times New Roman"/>
        <charset val="134"/>
      </rPr>
      <t>1</t>
    </r>
    <r>
      <rPr>
        <sz val="10"/>
        <rFont val="仿宋_GB2312"/>
        <charset val="134"/>
      </rPr>
      <t>）</t>
    </r>
  </si>
  <si>
    <r>
      <rPr>
        <sz val="10"/>
        <rFont val="仿宋_GB2312"/>
        <charset val="134"/>
      </rPr>
      <t>一种基于图神经网络预训练模型的风险商品异常检测方法</t>
    </r>
  </si>
  <si>
    <r>
      <rPr>
        <sz val="10"/>
        <rFont val="仿宋_GB2312"/>
        <charset val="134"/>
      </rPr>
      <t>是（</t>
    </r>
    <r>
      <rPr>
        <sz val="10"/>
        <rFont val="Times New Roman"/>
        <charset val="134"/>
      </rPr>
      <t>2023.3.24</t>
    </r>
    <r>
      <rPr>
        <sz val="10"/>
        <rFont val="仿宋_GB2312"/>
        <charset val="134"/>
      </rPr>
      <t>）</t>
    </r>
  </si>
  <si>
    <r>
      <rPr>
        <sz val="10"/>
        <rFont val="仿宋_GB2312"/>
        <charset val="134"/>
      </rPr>
      <t>卜佳俊</t>
    </r>
    <r>
      <rPr>
        <sz val="10"/>
        <rFont val="Times New Roman"/>
        <charset val="134"/>
      </rPr>
      <t xml:space="preserve">, </t>
    </r>
    <r>
      <rPr>
        <sz val="10"/>
        <rFont val="仿宋_GB2312"/>
        <charset val="134"/>
      </rPr>
      <t>方梦成</t>
    </r>
    <r>
      <rPr>
        <sz val="10"/>
        <rFont val="Times New Roman"/>
        <charset val="134"/>
      </rPr>
      <t xml:space="preserve">, </t>
    </r>
    <r>
      <rPr>
        <sz val="10"/>
        <rFont val="仿宋_GB2312"/>
        <charset val="134"/>
      </rPr>
      <t>杨高明</t>
    </r>
    <r>
      <rPr>
        <sz val="10"/>
        <rFont val="Times New Roman"/>
        <charset val="134"/>
      </rPr>
      <t xml:space="preserve">, </t>
    </r>
    <r>
      <rPr>
        <sz val="10"/>
        <rFont val="仿宋_GB2312"/>
        <charset val="134"/>
      </rPr>
      <t>周晟</t>
    </r>
  </si>
  <si>
    <r>
      <rPr>
        <sz val="10"/>
        <rFont val="Times New Roman"/>
        <charset val="134"/>
      </rPr>
      <t>3/4</t>
    </r>
    <r>
      <rPr>
        <sz val="10"/>
        <rFont val="仿宋_GB2312"/>
        <charset val="134"/>
      </rPr>
      <t>（导</t>
    </r>
    <r>
      <rPr>
        <sz val="10"/>
        <rFont val="Times New Roman"/>
        <charset val="134"/>
      </rPr>
      <t>1</t>
    </r>
    <r>
      <rPr>
        <sz val="10"/>
        <rFont val="仿宋_GB2312"/>
        <charset val="134"/>
      </rPr>
      <t>）</t>
    </r>
  </si>
  <si>
    <r>
      <rPr>
        <sz val="10"/>
        <rFont val="Times New Roman"/>
        <charset val="134"/>
      </rPr>
      <t>2023</t>
    </r>
    <r>
      <rPr>
        <sz val="10"/>
        <rFont val="仿宋_GB2312"/>
        <charset val="134"/>
      </rPr>
      <t>年</t>
    </r>
    <r>
      <rPr>
        <sz val="10"/>
        <rFont val="Times New Roman"/>
        <charset val="134"/>
      </rPr>
      <t xml:space="preserve"> </t>
    </r>
    <r>
      <rPr>
        <sz val="10"/>
        <rFont val="仿宋_GB2312"/>
        <charset val="134"/>
      </rPr>
      <t>第二届中国移动</t>
    </r>
    <r>
      <rPr>
        <sz val="10"/>
        <rFont val="Times New Roman"/>
        <charset val="134"/>
      </rPr>
      <t>“</t>
    </r>
    <r>
      <rPr>
        <sz val="10"/>
        <rFont val="仿宋_GB2312"/>
        <charset val="134"/>
      </rPr>
      <t>梧桐杯</t>
    </r>
    <r>
      <rPr>
        <sz val="10"/>
        <rFont val="Times New Roman"/>
        <charset val="134"/>
      </rPr>
      <t>”</t>
    </r>
    <r>
      <rPr>
        <sz val="10"/>
        <rFont val="仿宋_GB2312"/>
        <charset val="134"/>
      </rPr>
      <t>大数据应用创新大赛数全国总决赛</t>
    </r>
    <r>
      <rPr>
        <sz val="10"/>
        <rFont val="Times New Roman"/>
        <charset val="134"/>
      </rPr>
      <t xml:space="preserve"> (</t>
    </r>
    <r>
      <rPr>
        <sz val="10"/>
        <rFont val="仿宋_GB2312"/>
        <charset val="134"/>
      </rPr>
      <t>冠军</t>
    </r>
    <r>
      <rPr>
        <sz val="10"/>
        <rFont val="Times New Roman"/>
        <charset val="134"/>
      </rPr>
      <t xml:space="preserve">) </t>
    </r>
  </si>
  <si>
    <r>
      <rPr>
        <sz val="10"/>
        <rFont val="仿宋_GB2312"/>
        <charset val="134"/>
      </rPr>
      <t>中国移动通信集团有限公司</t>
    </r>
  </si>
  <si>
    <r>
      <rPr>
        <sz val="10"/>
        <rFont val="仿宋_GB2312"/>
        <charset val="134"/>
      </rPr>
      <t>陈锶皓、戚忠达、杨高明</t>
    </r>
  </si>
  <si>
    <t>3/3</t>
  </si>
  <si>
    <t>https://github.com/zhoushengisnoob/DeepClustering/blob/master/graphclustering/README.md</t>
  </si>
  <si>
    <r>
      <rPr>
        <sz val="10"/>
        <rFont val="仿宋_GB2312"/>
        <charset val="134"/>
      </rPr>
      <t>李磊</t>
    </r>
  </si>
  <si>
    <r>
      <rPr>
        <sz val="10"/>
        <rFont val="仿宋_GB2312"/>
        <charset val="134"/>
      </rPr>
      <t>　</t>
    </r>
  </si>
  <si>
    <t>ICLR 2023</t>
  </si>
  <si>
    <r>
      <rPr>
        <sz val="10"/>
        <color rgb="FF000000"/>
        <rFont val="Times New Roman"/>
        <charset val="134"/>
      </rPr>
      <t>I</t>
    </r>
    <r>
      <rPr>
        <sz val="10"/>
        <color rgb="FF000000"/>
        <rFont val="仿宋_GB2312"/>
        <charset val="134"/>
      </rPr>
      <t>类论文</t>
    </r>
  </si>
  <si>
    <t>NeurIPS 2022</t>
  </si>
  <si>
    <t>2/9</t>
  </si>
  <si>
    <t>One Model for All Domains:
Collaborative Domain-Prefix Tuning for Cross-Domain NER</t>
  </si>
  <si>
    <t>Xiang Chen, Lei Li, Qiaoshuo Fei, Ningyu Zhang, Chuanqi Tan, Yong Jiang, Fei Huang, Huajun Chen</t>
  </si>
  <si>
    <t>Revisiting k-NN for Fine-tuning Pre-trained Language Models</t>
  </si>
  <si>
    <t>CCL 2023</t>
  </si>
  <si>
    <r>
      <rPr>
        <sz val="10"/>
        <color rgb="FF000000"/>
        <rFont val="Times New Roman"/>
        <charset val="134"/>
      </rPr>
      <t>EI</t>
    </r>
    <r>
      <rPr>
        <sz val="10"/>
        <color rgb="FF000000"/>
        <rFont val="仿宋_GB2312"/>
        <charset val="134"/>
      </rPr>
      <t>会议论文</t>
    </r>
  </si>
  <si>
    <t>Lei Li, Jing Chen, Bozhong Tian, Ningyu Zhang</t>
  </si>
  <si>
    <t>On Analyzing the Role of Image for Visual-Enhanced Relation Extraction (Student Abstract)</t>
  </si>
  <si>
    <t>AAAI 2023 (Student Abstract)</t>
  </si>
  <si>
    <r>
      <rPr>
        <sz val="10"/>
        <rFont val="仿宋_GB2312"/>
        <charset val="134"/>
      </rPr>
      <t>其他论文</t>
    </r>
  </si>
  <si>
    <t>Lei Li, Xiang Chen, Shuofei Qiao, Feiyu Xiong, Huajun Chen, Ningyu Zhang</t>
  </si>
  <si>
    <r>
      <rPr>
        <sz val="10"/>
        <rFont val="仿宋_GB2312"/>
        <charset val="134"/>
      </rPr>
      <t>知识表征解耦的分类模型的微调方法、装置和应用</t>
    </r>
  </si>
  <si>
    <r>
      <rPr>
        <sz val="10"/>
        <color rgb="FF000000"/>
        <rFont val="仿宋_GB2312"/>
        <charset val="134"/>
      </rPr>
      <t>张宁豫</t>
    </r>
    <r>
      <rPr>
        <sz val="10"/>
        <color rgb="FF000000"/>
        <rFont val="Times New Roman"/>
        <charset val="134"/>
      </rPr>
      <t>;</t>
    </r>
    <r>
      <rPr>
        <sz val="10"/>
        <color rgb="FF000000"/>
        <rFont val="仿宋_GB2312"/>
        <charset val="134"/>
      </rPr>
      <t>李磊</t>
    </r>
    <r>
      <rPr>
        <sz val="10"/>
        <color rgb="FF000000"/>
        <rFont val="Times New Roman"/>
        <charset val="134"/>
      </rPr>
      <t>;</t>
    </r>
    <r>
      <rPr>
        <sz val="10"/>
        <color rgb="FF000000"/>
        <rFont val="仿宋_GB2312"/>
        <charset val="134"/>
      </rPr>
      <t>陈想</t>
    </r>
    <r>
      <rPr>
        <sz val="10"/>
        <color rgb="FF000000"/>
        <rFont val="Times New Roman"/>
        <charset val="134"/>
      </rPr>
      <t>;</t>
    </r>
    <r>
      <rPr>
        <sz val="10"/>
        <color rgb="FF000000"/>
        <rFont val="仿宋_GB2312"/>
        <charset val="134"/>
      </rPr>
      <t>陈华钧</t>
    </r>
  </si>
  <si>
    <r>
      <rPr>
        <sz val="10"/>
        <rFont val="仿宋_GB2312"/>
        <charset val="134"/>
      </rPr>
      <t>陈明炜</t>
    </r>
  </si>
  <si>
    <r>
      <rPr>
        <sz val="10"/>
        <rFont val="仿宋_GB2312"/>
        <charset val="134"/>
      </rPr>
      <t>一种基于蓝牙的移动应用无障碍模式遍历方法</t>
    </r>
  </si>
  <si>
    <r>
      <rPr>
        <sz val="10"/>
        <color rgb="FF000000"/>
        <rFont val="仿宋_GB2312"/>
        <charset val="134"/>
      </rPr>
      <t>卜佳俊</t>
    </r>
    <r>
      <rPr>
        <sz val="10"/>
        <color rgb="FF000000"/>
        <rFont val="Times New Roman"/>
        <charset val="134"/>
      </rPr>
      <t>;</t>
    </r>
    <r>
      <rPr>
        <sz val="10"/>
        <color rgb="FF000000"/>
        <rFont val="仿宋_GB2312"/>
        <charset val="134"/>
      </rPr>
      <t>陈明炜</t>
    </r>
    <r>
      <rPr>
        <sz val="10"/>
        <color rgb="FF000000"/>
        <rFont val="Times New Roman"/>
        <charset val="134"/>
      </rPr>
      <t>;</t>
    </r>
    <r>
      <rPr>
        <sz val="10"/>
        <color rgb="FF000000"/>
        <rFont val="仿宋_GB2312"/>
        <charset val="134"/>
      </rPr>
      <t>周晟</t>
    </r>
  </si>
  <si>
    <r>
      <rPr>
        <sz val="10"/>
        <rFont val="Times New Roman"/>
        <charset val="134"/>
      </rPr>
      <t>2/3</t>
    </r>
    <r>
      <rPr>
        <sz val="10"/>
        <rFont val="仿宋_GB2312"/>
        <charset val="134"/>
      </rPr>
      <t>（导</t>
    </r>
    <r>
      <rPr>
        <sz val="10"/>
        <rFont val="Times New Roman"/>
        <charset val="134"/>
      </rPr>
      <t>1</t>
    </r>
    <r>
      <rPr>
        <sz val="10"/>
        <rFont val="仿宋_GB2312"/>
        <charset val="134"/>
      </rPr>
      <t>）</t>
    </r>
  </si>
  <si>
    <r>
      <rPr>
        <sz val="10"/>
        <rFont val="仿宋_GB2312"/>
        <charset val="134"/>
      </rPr>
      <t>孙琦晨</t>
    </r>
  </si>
  <si>
    <r>
      <rPr>
        <sz val="10"/>
        <color rgb="FF000000"/>
        <rFont val="仿宋_GB2312"/>
        <charset val="134"/>
      </rPr>
      <t>《</t>
    </r>
    <r>
      <rPr>
        <sz val="10"/>
        <color rgb="FF000000"/>
        <rFont val="Times New Roman"/>
        <charset val="134"/>
      </rPr>
      <t>Heterogeneous and Dynamic Spatio-Temporal Learning for Route-based Travel Time Estimation</t>
    </r>
    <r>
      <rPr>
        <sz val="10"/>
        <color rgb="FF000000"/>
        <rFont val="仿宋_GB2312"/>
        <charset val="134"/>
      </rPr>
      <t>》</t>
    </r>
  </si>
  <si>
    <r>
      <rPr>
        <sz val="10"/>
        <color rgb="FF000000"/>
        <rFont val="Times New Roman"/>
        <charset val="134"/>
      </rPr>
      <t>Journal of Computer Science &amp; Technology </t>
    </r>
    <r>
      <rPr>
        <sz val="10"/>
        <color rgb="FF000000"/>
        <rFont val="仿宋_GB2312"/>
        <charset val="134"/>
      </rPr>
      <t>（</t>
    </r>
    <r>
      <rPr>
        <sz val="10"/>
        <color rgb="FF000000"/>
        <rFont val="Times New Roman"/>
        <charset val="134"/>
      </rPr>
      <t>JCST</t>
    </r>
    <r>
      <rPr>
        <sz val="10"/>
        <color rgb="FF000000"/>
        <rFont val="仿宋_GB2312"/>
        <charset val="134"/>
      </rPr>
      <t>）</t>
    </r>
  </si>
  <si>
    <r>
      <rPr>
        <sz val="10"/>
        <color rgb="FF000000"/>
        <rFont val="Times New Roman"/>
        <charset val="134"/>
      </rPr>
      <t>CCF B</t>
    </r>
    <r>
      <rPr>
        <sz val="10"/>
        <color rgb="FF000000"/>
        <rFont val="仿宋_GB2312"/>
        <charset val="134"/>
      </rPr>
      <t>类论文</t>
    </r>
  </si>
  <si>
    <r>
      <rPr>
        <sz val="10"/>
        <color rgb="FF000000"/>
        <rFont val="仿宋_GB2312"/>
        <charset val="134"/>
      </rPr>
      <t>房子荃（软院导师），</t>
    </r>
    <r>
      <rPr>
        <u/>
        <sz val="10"/>
        <color rgb="FF000000"/>
        <rFont val="仿宋_GB2312"/>
        <charset val="134"/>
      </rPr>
      <t>孙琦晨</t>
    </r>
    <r>
      <rPr>
        <sz val="10"/>
        <color rgb="FF000000"/>
        <rFont val="仿宋_GB2312"/>
        <charset val="134"/>
      </rPr>
      <t>，陈璐，胡丹蕾，高云军</t>
    </r>
  </si>
  <si>
    <r>
      <rPr>
        <sz val="10"/>
        <rFont val="仿宋_GB2312"/>
        <charset val="134"/>
      </rPr>
      <t>《一种基于多元关系时空网络的</t>
    </r>
    <r>
      <rPr>
        <sz val="10"/>
        <rFont val="Times New Roman"/>
        <charset val="134"/>
      </rPr>
      <t xml:space="preserve"> POI </t>
    </r>
    <r>
      <rPr>
        <sz val="10"/>
        <rFont val="仿宋_GB2312"/>
        <charset val="134"/>
      </rPr>
      <t>推荐方法，装置及设备</t>
    </r>
    <r>
      <rPr>
        <sz val="10"/>
        <rFont val="Times New Roman"/>
        <charset val="134"/>
      </rPr>
      <t xml:space="preserve">
</t>
    </r>
    <r>
      <rPr>
        <sz val="10"/>
        <rFont val="仿宋_GB2312"/>
        <charset val="134"/>
      </rPr>
      <t>》</t>
    </r>
  </si>
  <si>
    <r>
      <rPr>
        <sz val="10"/>
        <color rgb="FF000000"/>
        <rFont val="仿宋_GB2312"/>
        <charset val="134"/>
      </rPr>
      <t>陈璐（导师）</t>
    </r>
    <r>
      <rPr>
        <sz val="10"/>
        <color rgb="FF000000"/>
        <rFont val="Times New Roman"/>
        <charset val="134"/>
      </rPr>
      <t>, </t>
    </r>
    <r>
      <rPr>
        <b/>
        <u/>
        <sz val="10"/>
        <color rgb="FF000000"/>
        <rFont val="仿宋_GB2312"/>
        <charset val="134"/>
      </rPr>
      <t>孙琦晨</t>
    </r>
    <r>
      <rPr>
        <sz val="10"/>
        <color rgb="FF000000"/>
        <rFont val="Times New Roman"/>
        <charset val="134"/>
      </rPr>
      <t>,</t>
    </r>
    <r>
      <rPr>
        <sz val="10"/>
        <color rgb="FF000000"/>
        <rFont val="Times New Roman"/>
        <charset val="134"/>
      </rPr>
      <t> </t>
    </r>
    <r>
      <rPr>
        <sz val="10"/>
        <color rgb="FF000000"/>
        <rFont val="仿宋_GB2312"/>
        <charset val="134"/>
      </rPr>
      <t>高云君</t>
    </r>
    <r>
      <rPr>
        <sz val="10"/>
        <color rgb="FF000000"/>
        <rFont val="Times New Roman"/>
        <charset val="134"/>
      </rPr>
      <t>,</t>
    </r>
    <r>
      <rPr>
        <sz val="10"/>
        <color rgb="FF000000"/>
        <rFont val="Times New Roman"/>
        <charset val="134"/>
      </rPr>
      <t> </t>
    </r>
    <r>
      <rPr>
        <sz val="10"/>
        <color rgb="FF000000"/>
        <rFont val="仿宋_GB2312"/>
        <charset val="134"/>
      </rPr>
      <t>房子荃</t>
    </r>
    <r>
      <rPr>
        <sz val="10"/>
        <color rgb="FF000000"/>
        <rFont val="Times New Roman"/>
        <charset val="134"/>
      </rPr>
      <t>,</t>
    </r>
    <r>
      <rPr>
        <sz val="10"/>
        <color rgb="FF000000"/>
        <rFont val="Times New Roman"/>
        <charset val="134"/>
      </rPr>
      <t> </t>
    </r>
    <r>
      <rPr>
        <sz val="10"/>
        <color rgb="FF000000"/>
        <rFont val="仿宋_GB2312"/>
        <charset val="134"/>
      </rPr>
      <t>吴东恩</t>
    </r>
  </si>
  <si>
    <r>
      <rPr>
        <sz val="10"/>
        <rFont val="仿宋_GB2312"/>
        <charset val="134"/>
      </rPr>
      <t>陈琳</t>
    </r>
  </si>
  <si>
    <r>
      <rPr>
        <sz val="10"/>
        <rFont val="仿宋_GB2312"/>
        <charset val="134"/>
      </rPr>
      <t>李伟键</t>
    </r>
  </si>
  <si>
    <r>
      <rPr>
        <sz val="10"/>
        <rFont val="仿宋_GB2312"/>
        <charset val="134"/>
      </rPr>
      <t>一种去中心化低通信开销的安全聚合方法</t>
    </r>
  </si>
  <si>
    <r>
      <rPr>
        <sz val="10"/>
        <color rgb="FF000000"/>
        <rFont val="仿宋_GB2312"/>
        <charset val="134"/>
      </rPr>
      <t>是否实审（时间）</t>
    </r>
    <r>
      <rPr>
        <sz val="10"/>
        <color rgb="FF000000"/>
        <rFont val="Times New Roman"/>
        <charset val="134"/>
      </rPr>
      <t>2</t>
    </r>
    <r>
      <rPr>
        <sz val="10"/>
        <color rgb="FF000000"/>
        <rFont val="仿宋_GB2312"/>
        <charset val="134"/>
      </rPr>
      <t>、</t>
    </r>
    <r>
      <rPr>
        <sz val="10"/>
        <color rgb="FF000000"/>
        <rFont val="Times New Roman"/>
        <charset val="134"/>
      </rPr>
      <t>3</t>
    </r>
  </si>
  <si>
    <r>
      <rPr>
        <sz val="10"/>
        <color rgb="FF000000"/>
        <rFont val="仿宋_GB2312"/>
        <charset val="134"/>
      </rPr>
      <t>邹菁瑶</t>
    </r>
    <r>
      <rPr>
        <sz val="10"/>
        <color rgb="FF000000"/>
        <rFont val="Times New Roman"/>
        <charset val="134"/>
      </rPr>
      <t>; </t>
    </r>
    <r>
      <rPr>
        <sz val="10"/>
        <color rgb="FF000000"/>
        <rFont val="仿宋_GB2312"/>
        <charset val="134"/>
      </rPr>
      <t>李伟键</t>
    </r>
    <r>
      <rPr>
        <sz val="10"/>
        <color rgb="FF000000"/>
        <rFont val="Times New Roman"/>
        <charset val="134"/>
      </rPr>
      <t>; </t>
    </r>
    <r>
      <rPr>
        <sz val="10"/>
        <color rgb="FF000000"/>
        <rFont val="仿宋_GB2312"/>
        <charset val="134"/>
      </rPr>
      <t>尹可挺</t>
    </r>
  </si>
  <si>
    <t>https://github.com/alibaba/Sentinel/pull/3182</t>
  </si>
  <si>
    <t>https://github.com/alibaba/spring-cloud-alibaba/pull/3429</t>
  </si>
  <si>
    <t>https://github.com/opensergo/opensergo-specification/issues/85</t>
  </si>
  <si>
    <r>
      <rPr>
        <sz val="10"/>
        <rFont val="仿宋_GB2312"/>
        <charset val="134"/>
      </rPr>
      <t>张天立</t>
    </r>
  </si>
  <si>
    <t>Generalization Matters:Loss Minima Flattening via Parameter Hybridization for Efficient Online Knowledge Distillation</t>
  </si>
  <si>
    <t>Tianli Zhang, Mengqi Xue, Jiangtao Zhang, Haofei Zhang, Yu Wang, Lechao Cheng, Jie Song and Mingli Song</t>
  </si>
  <si>
    <t>Disentangling Node Metric Factors For Temporal Link Prediction</t>
  </si>
  <si>
    <t>ICONIP</t>
  </si>
  <si>
    <t>Tianli Zhang, Tongya Zheng, Yuanyu Wan, Ying Li, and Wenqi Huang</t>
  </si>
  <si>
    <r>
      <rPr>
        <sz val="10"/>
        <rFont val="仿宋_GB2312"/>
        <charset val="134"/>
      </rPr>
      <t>一种基于模型权重混合的在线知识蒸馏方法及系统</t>
    </r>
  </si>
  <si>
    <r>
      <rPr>
        <sz val="10"/>
        <color rgb="FF000000"/>
        <rFont val="仿宋_GB2312"/>
        <charset val="134"/>
      </rPr>
      <t>是</t>
    </r>
    <r>
      <rPr>
        <sz val="10"/>
        <color rgb="FF000000"/>
        <rFont val="Times New Roman"/>
        <charset val="134"/>
      </rPr>
      <t>(2023-03-21)</t>
    </r>
  </si>
  <si>
    <r>
      <rPr>
        <sz val="10"/>
        <color rgb="FF000000"/>
        <rFont val="仿宋_GB2312"/>
        <charset val="134"/>
      </rPr>
      <t>宋杰</t>
    </r>
    <r>
      <rPr>
        <sz val="10"/>
        <color rgb="FF000000"/>
        <rFont val="Times New Roman"/>
        <charset val="134"/>
      </rPr>
      <t>(</t>
    </r>
    <r>
      <rPr>
        <sz val="10"/>
        <color rgb="FF000000"/>
        <rFont val="仿宋_GB2312"/>
        <charset val="134"/>
      </rPr>
      <t>导师</t>
    </r>
    <r>
      <rPr>
        <sz val="10"/>
        <color rgb="FF000000"/>
        <rFont val="Times New Roman"/>
        <charset val="134"/>
      </rPr>
      <t>)</t>
    </r>
    <r>
      <rPr>
        <sz val="10"/>
        <color rgb="FF000000"/>
        <rFont val="仿宋_GB2312"/>
        <charset val="134"/>
      </rPr>
      <t>、张天立、王玉柱、潘淑</t>
    </r>
  </si>
  <si>
    <r>
      <rPr>
        <sz val="10"/>
        <rFont val="Times New Roman"/>
        <charset val="134"/>
      </rPr>
      <t>2/5(</t>
    </r>
    <r>
      <rPr>
        <sz val="10"/>
        <rFont val="仿宋_GB2312"/>
        <charset val="134"/>
      </rPr>
      <t>导</t>
    </r>
    <r>
      <rPr>
        <sz val="10"/>
        <rFont val="Times New Roman"/>
        <charset val="134"/>
      </rPr>
      <t>1)</t>
    </r>
  </si>
  <si>
    <r>
      <rPr>
        <sz val="10"/>
        <rFont val="仿宋_GB2312"/>
        <charset val="134"/>
      </rPr>
      <t>王极盛</t>
    </r>
  </si>
  <si>
    <t>22151277</t>
  </si>
  <si>
    <t>An Empirical Study of the Apache Voting Process on Open Source Community Governance</t>
  </si>
  <si>
    <t>Internetware</t>
  </si>
  <si>
    <r>
      <rPr>
        <sz val="10"/>
        <rFont val="仿宋_GB2312"/>
        <charset val="134"/>
      </rPr>
      <t>王极盛，鲍凌峰，倪超</t>
    </r>
  </si>
  <si>
    <r>
      <rPr>
        <sz val="10"/>
        <rFont val="仿宋_GB2312"/>
        <charset val="134"/>
      </rPr>
      <t>郭炯煜</t>
    </r>
  </si>
  <si>
    <t>Online Cross-Layer Knowledge Distillation on Graph Neural Networks with Deep Supervision</t>
  </si>
  <si>
    <t>Neural Computing and Applications</t>
  </si>
  <si>
    <r>
      <rPr>
        <sz val="10"/>
        <rFont val="仿宋_GB2312"/>
        <charset val="134"/>
      </rPr>
      <t>郭炯煜，陈德仿，王灿</t>
    </r>
  </si>
  <si>
    <r>
      <rPr>
        <sz val="10"/>
        <color rgb="FF000000"/>
        <rFont val="仿宋_GB2312"/>
        <charset val="134"/>
      </rPr>
      <t>张磊</t>
    </r>
  </si>
  <si>
    <r>
      <rPr>
        <sz val="10"/>
        <color rgb="FF000000"/>
        <rFont val="仿宋_GB2312"/>
        <charset val="134"/>
      </rPr>
      <t>人工智能</t>
    </r>
    <r>
      <rPr>
        <sz val="10"/>
        <color rgb="FF000000"/>
        <rFont val="Times New Roman"/>
        <charset val="134"/>
      </rPr>
      <t>2103</t>
    </r>
    <r>
      <rPr>
        <sz val="10"/>
        <color rgb="FF000000"/>
        <rFont val="仿宋_GB2312"/>
        <charset val="134"/>
      </rPr>
      <t>班</t>
    </r>
  </si>
  <si>
    <t>Towards Fairness-aware Adversarial Network Pruning</t>
  </si>
  <si>
    <t>Lei Zhang,Zhibo Wang,Xiaowei Dong,Yunhe Feng,Xiaoyi Pang,Zhifei Zhang ,Kui Ren</t>
  </si>
  <si>
    <t>Accelerating Dataset Distillation via Model Augmentation</t>
  </si>
  <si>
    <r>
      <rPr>
        <sz val="10"/>
        <color rgb="FF000000"/>
        <rFont val="Times New Roman"/>
        <charset val="134"/>
      </rPr>
      <t>Lei Zhang, Jie Zhang, Bowen Lei, Subhabrata Mukherjee, Xiang Pan, Bo Zhao, Caiwen Ding</t>
    </r>
    <r>
      <rPr>
        <sz val="10"/>
        <color rgb="FF000000"/>
        <rFont val="仿宋_GB2312"/>
        <charset val="134"/>
      </rPr>
      <t>，</t>
    </r>
    <r>
      <rPr>
        <sz val="10"/>
        <color rgb="FF000000"/>
        <rFont val="Times New Roman"/>
        <charset val="134"/>
      </rPr>
      <t xml:space="preserve">Yao Li, Dongkuan Xu; </t>
    </r>
  </si>
  <si>
    <r>
      <rPr>
        <sz val="10"/>
        <color rgb="FF000000"/>
        <rFont val="仿宋_GB2312"/>
        <charset val="134"/>
      </rPr>
      <t>程奕</t>
    </r>
  </si>
  <si>
    <t>22151325</t>
  </si>
  <si>
    <t>Robust Image Ordinal Regression with Controllable Image Generation</t>
  </si>
  <si>
    <t>Yi Cheng, Haochao Ying, Renjun Hu, Jinhong Wang, Wenhao Zheng, Xiao Zhang, Danny Chen, Jian Wu</t>
  </si>
  <si>
    <r>
      <rPr>
        <sz val="10"/>
        <color rgb="FF000000"/>
        <rFont val="仿宋_GB2312"/>
        <charset val="134"/>
      </rPr>
      <t>一种基于多模态融合的胚胎多焦平面图像着床预测装置</t>
    </r>
  </si>
  <si>
    <t>2023.07.14</t>
  </si>
  <si>
    <r>
      <rPr>
        <sz val="10"/>
        <color rgb="FF000000"/>
        <rFont val="仿宋_GB2312"/>
        <charset val="134"/>
      </rPr>
      <t>吴健</t>
    </r>
    <r>
      <rPr>
        <sz val="10"/>
        <color rgb="FF000000"/>
        <rFont val="Times New Roman"/>
        <charset val="134"/>
      </rPr>
      <t>  </t>
    </r>
    <r>
      <rPr>
        <sz val="10"/>
        <color rgb="FF000000"/>
        <rFont val="仿宋_GB2312"/>
        <charset val="134"/>
      </rPr>
      <t>，程奕</t>
    </r>
    <r>
      <rPr>
        <sz val="10"/>
        <color rgb="FF000000"/>
        <rFont val="Times New Roman"/>
        <charset val="134"/>
      </rPr>
      <t>  </t>
    </r>
    <r>
      <rPr>
        <sz val="10"/>
        <color rgb="FF000000"/>
        <rFont val="仿宋_GB2312"/>
        <charset val="134"/>
      </rPr>
      <t>，陈婷婷</t>
    </r>
    <r>
      <rPr>
        <sz val="10"/>
        <color rgb="FF000000"/>
        <rFont val="Times New Roman"/>
        <charset val="134"/>
      </rPr>
      <t>  </t>
    </r>
    <r>
      <rPr>
        <sz val="10"/>
        <color rgb="FF000000"/>
        <rFont val="仿宋_GB2312"/>
        <charset val="134"/>
      </rPr>
      <t>，应豪超</t>
    </r>
    <r>
      <rPr>
        <sz val="10"/>
        <color rgb="FF000000"/>
        <rFont val="Times New Roman"/>
        <charset val="134"/>
      </rPr>
      <t> </t>
    </r>
    <r>
      <rPr>
        <sz val="10"/>
        <color rgb="FF000000"/>
        <rFont val="仿宋_GB2312"/>
        <charset val="134"/>
      </rPr>
      <t>，叶志前</t>
    </r>
  </si>
  <si>
    <r>
      <rPr>
        <sz val="10"/>
        <color rgb="FF000000"/>
        <rFont val="Times New Roman"/>
        <charset val="134"/>
      </rPr>
      <t>2/5</t>
    </r>
    <r>
      <rPr>
        <sz val="10"/>
        <color rgb="FF000000"/>
        <rFont val="仿宋_GB2312"/>
        <charset val="134"/>
      </rPr>
      <t>，导</t>
    </r>
    <r>
      <rPr>
        <sz val="10"/>
        <color rgb="FF000000"/>
        <rFont val="Times New Roman"/>
        <charset val="134"/>
      </rPr>
      <t>1</t>
    </r>
  </si>
  <si>
    <t>Ord2Seq: Regard Ordinal Regression as Label Sequence Prediction</t>
  </si>
  <si>
    <t>Jinhong Wang, Yi Cheng, Jintai Chen, Tingting Chen, Danny Chen, Jian Wu</t>
  </si>
  <si>
    <r>
      <rPr>
        <sz val="10"/>
        <color rgb="FF000000"/>
        <rFont val="仿宋_GB2312"/>
        <charset val="134"/>
      </rPr>
      <t>基于特征分离重组的肝移植排异反应预测装置</t>
    </r>
  </si>
  <si>
    <t>2023.05.30</t>
  </si>
  <si>
    <r>
      <rPr>
        <sz val="10"/>
        <color rgb="FF000000"/>
        <rFont val="仿宋_GB2312"/>
        <charset val="134"/>
      </rPr>
      <t>吴健</t>
    </r>
    <r>
      <rPr>
        <sz val="10"/>
        <color rgb="FF000000"/>
        <rFont val="Times New Roman"/>
        <charset val="134"/>
      </rPr>
      <t>  </t>
    </r>
    <r>
      <rPr>
        <sz val="10"/>
        <color rgb="FF000000"/>
        <rFont val="仿宋_GB2312"/>
        <charset val="134"/>
      </rPr>
      <t>，程奕</t>
    </r>
    <r>
      <rPr>
        <sz val="10"/>
        <color rgb="FF000000"/>
        <rFont val="Times New Roman"/>
        <charset val="134"/>
      </rPr>
      <t>   </t>
    </r>
    <r>
      <rPr>
        <sz val="10"/>
        <color rgb="FF000000"/>
        <rFont val="仿宋_GB2312"/>
        <charset val="134"/>
      </rPr>
      <t>，应豪超</t>
    </r>
    <r>
      <rPr>
        <sz val="10"/>
        <color rgb="FF000000"/>
        <rFont val="Times New Roman"/>
        <charset val="134"/>
      </rPr>
      <t> </t>
    </r>
    <r>
      <rPr>
        <sz val="10"/>
        <color rgb="FF000000"/>
        <rFont val="仿宋_GB2312"/>
        <charset val="134"/>
      </rPr>
      <t>，徐红霞，叶志前</t>
    </r>
  </si>
  <si>
    <r>
      <rPr>
        <sz val="10"/>
        <color rgb="FF000000"/>
        <rFont val="仿宋_GB2312"/>
        <charset val="134"/>
      </rPr>
      <t>王利锦</t>
    </r>
  </si>
  <si>
    <t>22151265</t>
  </si>
  <si>
    <t>Purifier: Defending Data Inference Attacks via Transforming Confidence Scores</t>
  </si>
  <si>
    <t>AAAI2023</t>
  </si>
  <si>
    <t>Ziqi Yang, Lijin Wang, Da Yang, Jie Wan, Ziming Zhao, Ee-Chien Chang, Fan Zhang, Kui Ren</t>
  </si>
  <si>
    <r>
      <rPr>
        <sz val="10"/>
        <rFont val="Times New Roman"/>
        <charset val="0"/>
      </rPr>
      <t xml:space="preserve">2/8, </t>
    </r>
    <r>
      <rPr>
        <sz val="10"/>
        <rFont val="仿宋_GB2312"/>
        <charset val="0"/>
      </rPr>
      <t>导</t>
    </r>
    <r>
      <rPr>
        <sz val="10"/>
        <rFont val="Times New Roman"/>
        <charset val="0"/>
      </rPr>
      <t>1</t>
    </r>
  </si>
  <si>
    <t>BounceAttack : A Query-Efficient Decision-based Adversarial Attack by Bouncing into the Wild</t>
  </si>
  <si>
    <t>S&amp;P2024</t>
  </si>
  <si>
    <t>Jie Wan, Jianhao Fu, Lijin Wang, Ziqi Yang</t>
  </si>
  <si>
    <r>
      <rPr>
        <sz val="10"/>
        <color rgb="FF000000"/>
        <rFont val="仿宋_GB2312"/>
        <charset val="134"/>
      </rPr>
      <t>王宇炜</t>
    </r>
  </si>
  <si>
    <t>22151264</t>
  </si>
  <si>
    <t>Transferring Audio Deepfake Detection Capability across Languages</t>
  </si>
  <si>
    <t>www2023</t>
  </si>
  <si>
    <t xml:space="preserve">Zhongjie Ba, Oing Wen, Peng Cheng, Yuwei Wang, Feng lin, li lu, Zhenguang liu </t>
  </si>
  <si>
    <r>
      <rPr>
        <sz val="10"/>
        <rFont val="Times New Roman"/>
        <charset val="0"/>
      </rPr>
      <t>4/7</t>
    </r>
    <r>
      <rPr>
        <sz val="10"/>
        <rFont val="仿宋_GB2312"/>
        <charset val="0"/>
      </rPr>
      <t>（导</t>
    </r>
    <r>
      <rPr>
        <sz val="10"/>
        <rFont val="Times New Roman"/>
        <charset val="0"/>
      </rPr>
      <t>1</t>
    </r>
    <r>
      <rPr>
        <sz val="10"/>
        <rFont val="仿宋_GB2312"/>
        <charset val="0"/>
      </rPr>
      <t>）</t>
    </r>
  </si>
  <si>
    <t>ALIF: Low-Cost Adversarial Audio Attacks on Black-Box Speech
Platforms Using Linguistic Features</t>
  </si>
  <si>
    <t>Peng Cheng;Yuwei wang;Peng Huang ;Zhongjie Ba ;Xiaodong Lin ;Feng Lin ;Li Lu ;Kui Ren</t>
  </si>
  <si>
    <r>
      <rPr>
        <sz val="10"/>
        <color rgb="FF000000"/>
        <rFont val="仿宋_GB2312"/>
        <charset val="134"/>
      </rPr>
      <t>胡浩楠</t>
    </r>
  </si>
  <si>
    <t>22151312</t>
  </si>
  <si>
    <t>CoMeta: Enhancing Meta Embeddingswith Collaborative Informationin Cold-Start Problem of Recommendation</t>
  </si>
  <si>
    <t>KSEM2023</t>
  </si>
  <si>
    <t>Haonan Hu, Dazhong Rong, Jianhai Chen, Qinming He.and Zhenguang Liu</t>
  </si>
  <si>
    <r>
      <rPr>
        <sz val="10"/>
        <color rgb="FF000000"/>
        <rFont val="仿宋_GB2312"/>
        <charset val="134"/>
      </rPr>
      <t>一种基于元表示生成的物品冷启动推荐方法及系统</t>
    </r>
  </si>
  <si>
    <t>2023.08.04</t>
  </si>
  <si>
    <r>
      <rPr>
        <sz val="10"/>
        <color rgb="FF000000"/>
        <rFont val="仿宋_GB2312"/>
        <charset val="134"/>
      </rPr>
      <t>陈建海</t>
    </r>
    <r>
      <rPr>
        <sz val="10"/>
        <color rgb="FF000000"/>
        <rFont val="Times New Roman"/>
        <charset val="134"/>
      </rPr>
      <t xml:space="preserve">; </t>
    </r>
    <r>
      <rPr>
        <sz val="10"/>
        <color rgb="FF000000"/>
        <rFont val="仿宋_GB2312"/>
        <charset val="134"/>
      </rPr>
      <t>胡浩楠</t>
    </r>
    <r>
      <rPr>
        <sz val="10"/>
        <color rgb="FF000000"/>
        <rFont val="Times New Roman"/>
        <charset val="134"/>
      </rPr>
      <t xml:space="preserve">: </t>
    </r>
    <r>
      <rPr>
        <sz val="10"/>
        <color rgb="FF000000"/>
        <rFont val="仿宋_GB2312"/>
        <charset val="134"/>
      </rPr>
      <t>荣大中</t>
    </r>
    <r>
      <rPr>
        <sz val="10"/>
        <color rgb="FF000000"/>
        <rFont val="Times New Roman"/>
        <charset val="134"/>
      </rPr>
      <t xml:space="preserve">; </t>
    </r>
    <r>
      <rPr>
        <sz val="10"/>
        <color rgb="FF000000"/>
        <rFont val="仿宋_GB2312"/>
        <charset val="134"/>
      </rPr>
      <t>刘二腾</t>
    </r>
    <r>
      <rPr>
        <sz val="10"/>
        <color rgb="FF000000"/>
        <rFont val="Times New Roman"/>
        <charset val="134"/>
      </rPr>
      <t xml:space="preserve">: </t>
    </r>
    <r>
      <rPr>
        <sz val="10"/>
        <color rgb="FF000000"/>
        <rFont val="仿宋_GB2312"/>
        <charset val="134"/>
      </rPr>
      <t>沈睿</t>
    </r>
    <r>
      <rPr>
        <sz val="10"/>
        <color rgb="FF000000"/>
        <rFont val="Times New Roman"/>
        <charset val="134"/>
      </rPr>
      <t xml:space="preserve">: </t>
    </r>
    <r>
      <rPr>
        <sz val="10"/>
        <color rgb="FF000000"/>
        <rFont val="仿宋_GB2312"/>
        <charset val="134"/>
      </rPr>
      <t>刘振广</t>
    </r>
    <r>
      <rPr>
        <sz val="10"/>
        <color rgb="FF000000"/>
        <rFont val="Times New Roman"/>
        <charset val="134"/>
      </rPr>
      <t xml:space="preserve">: </t>
    </r>
    <r>
      <rPr>
        <sz val="10"/>
        <color rgb="FF000000"/>
        <rFont val="仿宋_GB2312"/>
        <charset val="134"/>
      </rPr>
      <t>何饮铭</t>
    </r>
  </si>
  <si>
    <r>
      <rPr>
        <sz val="10"/>
        <color rgb="FF000000"/>
        <rFont val="Times New Roman"/>
        <charset val="134"/>
      </rPr>
      <t>2/7</t>
    </r>
    <r>
      <rPr>
        <sz val="10"/>
        <color rgb="FF000000"/>
        <rFont val="仿宋_GB2312"/>
        <charset val="134"/>
      </rPr>
      <t>，导</t>
    </r>
    <r>
      <rPr>
        <sz val="10"/>
        <color rgb="FF000000"/>
        <rFont val="Times New Roman"/>
        <charset val="134"/>
      </rPr>
      <t>1</t>
    </r>
  </si>
  <si>
    <r>
      <rPr>
        <sz val="10"/>
        <color rgb="FF000000"/>
        <rFont val="仿宋_GB2312"/>
        <charset val="134"/>
      </rPr>
      <t>潘薇鸿</t>
    </r>
  </si>
  <si>
    <t>22151254</t>
  </si>
  <si>
    <t>Correspondence NeuralMarker: A Framework for Learning General Marker</t>
  </si>
  <si>
    <t>acm Transactions on Graphics</t>
  </si>
  <si>
    <t>Zhaoyang Huang , Xiaokin Pan, Weihong Pan, Weikang Bian, Yan Xu, Ka Chun Cheung. Guofeng Zhang,Hongsheng Li</t>
  </si>
  <si>
    <t> DPS-Net: Deep Polarimetric Stereo Depth Estimation</t>
  </si>
  <si>
    <t>Chaoran Tian,Weihong Pan,Zimo Wang ,Mao Mao,Guofeng Zhang,Hujun Bao,Ping Tan,Zhaopeng Cui</t>
  </si>
  <si>
    <r>
      <rPr>
        <sz val="10"/>
        <color rgb="FF000000"/>
        <rFont val="仿宋_GB2312"/>
        <charset val="134"/>
      </rPr>
      <t>陈焕杰</t>
    </r>
  </si>
  <si>
    <t>22151261</t>
  </si>
  <si>
    <t>TCS-LipNet:Temporal &amp; Channel &amp; Spatial Attention based Lip Reading Recognition Network</t>
  </si>
  <si>
    <r>
      <rPr>
        <sz val="10"/>
        <color rgb="FF000000"/>
        <rFont val="Times New Roman"/>
        <charset val="134"/>
      </rPr>
      <t>Huanjie Chen</t>
    </r>
    <r>
      <rPr>
        <sz val="10"/>
        <color rgb="FF000000"/>
        <rFont val="仿宋_GB2312"/>
        <charset val="134"/>
      </rPr>
      <t>，</t>
    </r>
    <r>
      <rPr>
        <sz val="10"/>
        <color rgb="FF000000"/>
        <rFont val="Times New Roman"/>
        <charset val="134"/>
      </rPr>
      <t>Wenjuan Li</t>
    </r>
    <r>
      <rPr>
        <sz val="10"/>
        <color rgb="FF000000"/>
        <rFont val="仿宋_GB2312"/>
        <charset val="134"/>
      </rPr>
      <t>，</t>
    </r>
    <r>
      <rPr>
        <sz val="10"/>
        <color rgb="FF000000"/>
        <rFont val="Times New Roman"/>
        <charset val="134"/>
      </rPr>
      <t>Zhigang cheng</t>
    </r>
    <r>
      <rPr>
        <sz val="10"/>
        <color rgb="FF000000"/>
        <rFont val="仿宋_GB2312"/>
        <charset val="134"/>
      </rPr>
      <t>，</t>
    </r>
    <r>
      <rPr>
        <sz val="10"/>
        <color rgb="FF000000"/>
        <rFont val="Times New Roman"/>
        <charset val="134"/>
      </rPr>
      <t>Xiubo Liang</t>
    </r>
    <r>
      <rPr>
        <sz val="10"/>
        <color rgb="FF000000"/>
        <rFont val="仿宋_GB2312"/>
        <charset val="134"/>
      </rPr>
      <t>，</t>
    </r>
    <r>
      <rPr>
        <sz val="10"/>
        <color rgb="FF000000"/>
        <rFont val="Times New Roman"/>
        <charset val="134"/>
      </rPr>
      <t>Qifei Zhang</t>
    </r>
  </si>
  <si>
    <r>
      <rPr>
        <sz val="10"/>
        <color rgb="FF000000"/>
        <rFont val="仿宋_GB2312"/>
        <charset val="134"/>
      </rPr>
      <t>朱心洲</t>
    </r>
  </si>
  <si>
    <t>22151326</t>
  </si>
  <si>
    <r>
      <rPr>
        <sz val="10"/>
        <color rgb="FF000000"/>
        <rFont val="Times New Roman"/>
        <charset val="134"/>
      </rPr>
      <t xml:space="preserve"> </t>
    </r>
    <r>
      <rPr>
        <sz val="10"/>
        <color rgb="FF000000"/>
        <rFont val="仿宋_GB2312"/>
        <charset val="134"/>
      </rPr>
      <t>一种基于交叉监督的多模态数据分类方法及装置</t>
    </r>
  </si>
  <si>
    <t>2022.10.25</t>
  </si>
  <si>
    <r>
      <rPr>
        <sz val="10"/>
        <color rgb="FF000000"/>
        <rFont val="仿宋_GB2312"/>
        <charset val="134"/>
      </rPr>
      <t>朱心洲</t>
    </r>
    <r>
      <rPr>
        <sz val="10"/>
        <color rgb="FF000000"/>
        <rFont val="Times New Roman"/>
        <charset val="134"/>
      </rPr>
      <t>;</t>
    </r>
    <r>
      <rPr>
        <sz val="10"/>
        <color rgb="FF000000"/>
        <rFont val="仿宋_GB2312"/>
        <charset val="134"/>
      </rPr>
      <t>潘晓华</t>
    </r>
    <r>
      <rPr>
        <sz val="10"/>
        <color rgb="FF000000"/>
        <rFont val="Times New Roman"/>
        <charset val="134"/>
      </rPr>
      <t>;</t>
    </r>
    <r>
      <rPr>
        <sz val="10"/>
        <color rgb="FF000000"/>
        <rFont val="仿宋_GB2312"/>
        <charset val="134"/>
      </rPr>
      <t>沈诗靖</t>
    </r>
  </si>
  <si>
    <r>
      <rPr>
        <sz val="10"/>
        <color rgb="FF000000"/>
        <rFont val="仿宋_GB2312"/>
        <charset val="134"/>
      </rPr>
      <t>郭文涛</t>
    </r>
  </si>
  <si>
    <t>22151298</t>
  </si>
  <si>
    <t>Practical EMI Attacks on Smartphones with Users' Commands Cancelled</t>
  </si>
  <si>
    <t>TDSC</t>
  </si>
  <si>
    <t>M. Gao, F. Xiao, W. Guo, Z. Lin, W. Liu and J. Han</t>
  </si>
  <si>
    <r>
      <rPr>
        <sz val="10"/>
        <color rgb="FF000000"/>
        <rFont val="仿宋_GB2312"/>
        <charset val="134"/>
      </rPr>
      <t>电容屏抗干扰检测方法、装置、计算机设备和存储介质</t>
    </r>
  </si>
  <si>
    <r>
      <rPr>
        <sz val="10"/>
        <color rgb="FF000000"/>
        <rFont val="仿宋_GB2312"/>
        <charset val="134"/>
      </rPr>
      <t>郭文涛；高铭；邹翔；刘亚杰；韩劲松；任奎</t>
    </r>
  </si>
  <si>
    <r>
      <rPr>
        <sz val="10"/>
        <color rgb="FF000000"/>
        <rFont val="仿宋_GB2312"/>
        <charset val="134"/>
      </rPr>
      <t>一种基于降低目标麦克风接收信号信噪比的麦克风干扰方法</t>
    </r>
  </si>
  <si>
    <t>2023.04.21</t>
  </si>
  <si>
    <r>
      <rPr>
        <sz val="10"/>
        <color rgb="FF000000"/>
        <rFont val="仿宋_GB2312"/>
        <charset val="134"/>
      </rPr>
      <t>郭文涛</t>
    </r>
    <r>
      <rPr>
        <sz val="10"/>
        <color rgb="FF000000"/>
        <rFont val="Times New Roman"/>
        <charset val="134"/>
      </rPr>
      <t xml:space="preserve">; </t>
    </r>
    <r>
      <rPr>
        <sz val="10"/>
        <color rgb="FF000000"/>
        <rFont val="仿宋_GB2312"/>
        <charset val="134"/>
      </rPr>
      <t>高铭</t>
    </r>
    <r>
      <rPr>
        <sz val="10"/>
        <color rgb="FF000000"/>
        <rFont val="Times New Roman"/>
        <charset val="134"/>
      </rPr>
      <t xml:space="preserve">; </t>
    </r>
    <r>
      <rPr>
        <sz val="10"/>
        <color rgb="FF000000"/>
        <rFont val="仿宋_GB2312"/>
        <charset val="134"/>
      </rPr>
      <t>陈奕可</t>
    </r>
    <r>
      <rPr>
        <sz val="10"/>
        <color rgb="FF000000"/>
        <rFont val="Times New Roman"/>
        <charset val="134"/>
      </rPr>
      <t xml:space="preserve">; </t>
    </r>
    <r>
      <rPr>
        <sz val="10"/>
        <color rgb="FF000000"/>
        <rFont val="仿宋_GB2312"/>
        <charset val="134"/>
      </rPr>
      <t>刘亚杰</t>
    </r>
    <r>
      <rPr>
        <sz val="10"/>
        <color rgb="FF000000"/>
        <rFont val="Times New Roman"/>
        <charset val="134"/>
      </rPr>
      <t xml:space="preserve">; </t>
    </r>
    <r>
      <rPr>
        <sz val="10"/>
        <color rgb="FF000000"/>
        <rFont val="仿宋_GB2312"/>
        <charset val="134"/>
      </rPr>
      <t>熊杰</t>
    </r>
    <r>
      <rPr>
        <sz val="10"/>
        <color rgb="FF000000"/>
        <rFont val="Times New Roman"/>
        <charset val="134"/>
      </rPr>
      <t xml:space="preserve">; </t>
    </r>
    <r>
      <rPr>
        <sz val="10"/>
        <color rgb="FF000000"/>
        <rFont val="仿宋_GB2312"/>
        <charset val="134"/>
      </rPr>
      <t>韩劲松</t>
    </r>
    <r>
      <rPr>
        <sz val="10"/>
        <color rgb="FF000000"/>
        <rFont val="Times New Roman"/>
        <charset val="134"/>
      </rPr>
      <t xml:space="preserve">; </t>
    </r>
    <r>
      <rPr>
        <sz val="10"/>
        <color rgb="FF000000"/>
        <rFont val="仿宋_GB2312"/>
        <charset val="134"/>
      </rPr>
      <t>任奎</t>
    </r>
  </si>
  <si>
    <r>
      <rPr>
        <sz val="10"/>
        <color rgb="FF000000"/>
        <rFont val="仿宋_GB2312"/>
        <charset val="134"/>
      </rPr>
      <t>孙嘉葳</t>
    </r>
  </si>
  <si>
    <t>22151322</t>
  </si>
  <si>
    <r>
      <rPr>
        <sz val="10"/>
        <color rgb="FF000000"/>
        <rFont val="仿宋_GB2312"/>
        <charset val="134"/>
      </rPr>
      <t>基于联邦学习隐私保护的心电图心率失常</t>
    </r>
    <r>
      <rPr>
        <sz val="10"/>
        <color rgb="FF000000"/>
        <rFont val="Times New Roman"/>
        <charset val="134"/>
      </rPr>
      <t xml:space="preserve">
</t>
    </r>
    <r>
      <rPr>
        <sz val="10"/>
        <color rgb="FF000000"/>
        <rFont val="仿宋_GB2312"/>
        <charset val="134"/>
      </rPr>
      <t>分类方法及装置</t>
    </r>
  </si>
  <si>
    <r>
      <rPr>
        <sz val="10"/>
        <color rgb="FF000000"/>
        <rFont val="仿宋_GB2312"/>
        <charset val="134"/>
      </rPr>
      <t>是（</t>
    </r>
    <r>
      <rPr>
        <sz val="10"/>
        <color rgb="FF000000"/>
        <rFont val="Times New Roman"/>
        <charset val="134"/>
      </rPr>
      <t>2023.7.21</t>
    </r>
    <r>
      <rPr>
        <sz val="10"/>
        <color rgb="FF000000"/>
        <rFont val="仿宋_GB2312"/>
        <charset val="134"/>
      </rPr>
      <t>）</t>
    </r>
  </si>
  <si>
    <r>
      <rPr>
        <sz val="10"/>
        <color rgb="FF000000"/>
        <rFont val="仿宋_GB2312"/>
        <charset val="134"/>
      </rPr>
      <t>是</t>
    </r>
  </si>
  <si>
    <r>
      <rPr>
        <sz val="10"/>
        <color rgb="FF000000"/>
        <rFont val="仿宋_GB2312"/>
        <charset val="134"/>
      </rPr>
      <t>张秉晟；孙嘉葳；任奎</t>
    </r>
  </si>
  <si>
    <r>
      <rPr>
        <sz val="10"/>
        <color rgb="FF000000"/>
        <rFont val="Times New Roman"/>
        <charset val="134"/>
      </rPr>
      <t>2/3</t>
    </r>
    <r>
      <rPr>
        <sz val="10"/>
        <color rgb="FF000000"/>
        <rFont val="仿宋_GB2312"/>
        <charset val="134"/>
      </rPr>
      <t>，导一</t>
    </r>
  </si>
  <si>
    <r>
      <rPr>
        <sz val="10"/>
        <color rgb="FF000000"/>
        <rFont val="仿宋_GB2312"/>
        <charset val="134"/>
      </rPr>
      <t>李宏基</t>
    </r>
  </si>
  <si>
    <t>22151329</t>
  </si>
  <si>
    <r>
      <rPr>
        <sz val="10"/>
        <color rgb="FF000000"/>
        <rFont val="仿宋_GB2312"/>
        <charset val="134"/>
      </rPr>
      <t>一种基于区块链和联邦学习的数据共享方法及装置</t>
    </r>
  </si>
  <si>
    <r>
      <rPr>
        <sz val="10"/>
        <color rgb="FF000000"/>
        <rFont val="仿宋_GB2312"/>
        <charset val="134"/>
      </rPr>
      <t>是（</t>
    </r>
    <r>
      <rPr>
        <sz val="10"/>
        <color rgb="FF000000"/>
        <rFont val="Times New Roman"/>
        <charset val="134"/>
      </rPr>
      <t>2023.08.22</t>
    </r>
    <r>
      <rPr>
        <sz val="10"/>
        <color rgb="FF000000"/>
        <rFont val="仿宋_GB2312"/>
        <charset val="134"/>
      </rPr>
      <t>）</t>
    </r>
  </si>
  <si>
    <r>
      <rPr>
        <sz val="10"/>
        <color rgb="FF000000"/>
        <rFont val="仿宋_GB2312"/>
        <charset val="134"/>
      </rPr>
      <t>李宏基</t>
    </r>
    <r>
      <rPr>
        <sz val="10"/>
        <color rgb="FF000000"/>
        <rFont val="Times New Roman"/>
        <charset val="134"/>
      </rPr>
      <t xml:space="preserve"> </t>
    </r>
    <r>
      <rPr>
        <sz val="10"/>
        <color rgb="FF000000"/>
        <rFont val="仿宋_GB2312"/>
        <charset val="134"/>
      </rPr>
      <t>陈奇</t>
    </r>
    <r>
      <rPr>
        <sz val="10"/>
        <color rgb="FF000000"/>
        <rFont val="Times New Roman"/>
        <charset val="134"/>
      </rPr>
      <t xml:space="preserve"> </t>
    </r>
    <r>
      <rPr>
        <sz val="10"/>
        <color rgb="FF000000"/>
        <rFont val="仿宋_GB2312"/>
        <charset val="134"/>
      </rPr>
      <t>张子健</t>
    </r>
    <r>
      <rPr>
        <sz val="10"/>
        <color rgb="FF000000"/>
        <rFont val="Times New Roman"/>
        <charset val="134"/>
      </rPr>
      <t xml:space="preserve"> </t>
    </r>
    <r>
      <rPr>
        <sz val="10"/>
        <color rgb="FF000000"/>
        <rFont val="仿宋_GB2312"/>
        <charset val="134"/>
      </rPr>
      <t>王备</t>
    </r>
    <r>
      <rPr>
        <sz val="10"/>
        <color rgb="FF000000"/>
        <rFont val="Times New Roman"/>
        <charset val="134"/>
      </rPr>
      <t xml:space="preserve"> </t>
    </r>
    <r>
      <rPr>
        <sz val="10"/>
        <color rgb="FF000000"/>
        <rFont val="仿宋_GB2312"/>
        <charset val="134"/>
      </rPr>
      <t>陈建海</t>
    </r>
  </si>
  <si>
    <r>
      <rPr>
        <sz val="10"/>
        <color rgb="FF000000"/>
        <rFont val="仿宋_GB2312"/>
        <charset val="134"/>
      </rPr>
      <t>吴涛</t>
    </r>
  </si>
  <si>
    <t>22151335</t>
  </si>
  <si>
    <r>
      <rPr>
        <sz val="10"/>
        <color rgb="FF000000"/>
        <rFont val="仿宋_GB2312"/>
        <charset val="134"/>
      </rPr>
      <t>一种用于识别引入</t>
    </r>
    <r>
      <rPr>
        <sz val="10"/>
        <color rgb="FF000000"/>
        <rFont val="Times New Roman"/>
        <charset val="134"/>
      </rPr>
      <t>Linux</t>
    </r>
    <r>
      <rPr>
        <sz val="10"/>
        <color rgb="FF000000"/>
        <rFont val="仿宋_GB2312"/>
        <charset val="134"/>
      </rPr>
      <t>内核漏洞的</t>
    </r>
    <r>
      <rPr>
        <sz val="10"/>
        <color rgb="FF000000"/>
        <rFont val="Times New Roman"/>
        <charset val="134"/>
      </rPr>
      <t>Git</t>
    </r>
    <r>
      <rPr>
        <sz val="10"/>
        <color rgb="FF000000"/>
        <rFont val="仿宋_GB2312"/>
        <charset val="134"/>
      </rPr>
      <t>提交的方法和系统</t>
    </r>
  </si>
  <si>
    <r>
      <rPr>
        <sz val="10"/>
        <color rgb="FF000000"/>
        <rFont val="仿宋_GB2312"/>
        <charset val="134"/>
      </rPr>
      <t>是</t>
    </r>
    <r>
      <rPr>
        <sz val="10"/>
        <color rgb="FF000000"/>
        <rFont val="Times New Roman"/>
        <charset val="134"/>
      </rPr>
      <t>(
2023.07.11)</t>
    </r>
  </si>
  <si>
    <r>
      <rPr>
        <sz val="10"/>
        <color rgb="FF000000"/>
        <rFont val="仿宋_GB2312"/>
        <charset val="134"/>
      </rPr>
      <t>周亚金</t>
    </r>
    <r>
      <rPr>
        <sz val="10"/>
        <color rgb="FF000000"/>
        <rFont val="Times New Roman"/>
        <charset val="134"/>
      </rPr>
      <t>;</t>
    </r>
    <r>
      <rPr>
        <sz val="10"/>
        <color rgb="FF000000"/>
        <rFont val="仿宋_GB2312"/>
        <charset val="134"/>
      </rPr>
      <t>吴涛</t>
    </r>
    <r>
      <rPr>
        <sz val="10"/>
        <color rgb="FF000000"/>
        <rFont val="Times New Roman"/>
        <charset val="134"/>
      </rPr>
      <t>;</t>
    </r>
    <r>
      <rPr>
        <sz val="10"/>
        <color rgb="FF000000"/>
        <rFont val="仿宋_GB2312"/>
        <charset val="134"/>
      </rPr>
      <t>姜木慧</t>
    </r>
  </si>
  <si>
    <t>https://github.com/near/near-indexer-for-explorer/pull/376
https://github.com/near/near-indexer-for-explorer/pull/367
https://github.com/near/near-indexer-for-explorer/pull/355
https://github.com/near/near-indexer-for-explorer/issues/348</t>
  </si>
  <si>
    <r>
      <rPr>
        <sz val="10"/>
        <color rgb="FF000000"/>
        <rFont val="仿宋_GB2312"/>
        <charset val="134"/>
      </rPr>
      <t>赛竞艳</t>
    </r>
  </si>
  <si>
    <t>22151362</t>
  </si>
  <si>
    <t>EulerFD: An Efficient Double-Cycle Approximation of Functional Dependencies</t>
  </si>
  <si>
    <r>
      <rPr>
        <sz val="10"/>
        <color rgb="FF000000"/>
        <rFont val="Times New Roman"/>
        <charset val="134"/>
      </rPr>
      <t>Qiongqiong Lin, Yunfan Gu, Jingyan Sai, Jinfei Liu, Kui Ren, Li Xiong</t>
    </r>
    <r>
      <rPr>
        <sz val="10"/>
        <color rgb="FF000000"/>
        <rFont val="仿宋_GB2312"/>
        <charset val="134"/>
      </rPr>
      <t>，</t>
    </r>
    <r>
      <rPr>
        <sz val="10"/>
        <color rgb="FF000000"/>
        <rFont val="Times New Roman"/>
        <charset val="134"/>
      </rPr>
      <t>Tianzhen Wang, Yanbei Pang, Sheng Wang, Feifei Li</t>
    </r>
  </si>
  <si>
    <t>3/10</t>
  </si>
  <si>
    <r>
      <rPr>
        <sz val="10"/>
        <rFont val="仿宋_GB2312"/>
        <charset val="134"/>
      </rPr>
      <t>李航</t>
    </r>
  </si>
  <si>
    <t>A' design Award - Yummy</t>
  </si>
  <si>
    <r>
      <rPr>
        <sz val="10"/>
        <color rgb="FF000000"/>
        <rFont val="Times New Roman"/>
        <charset val="134"/>
      </rPr>
      <t>ICSID</t>
    </r>
    <r>
      <rPr>
        <sz val="10"/>
        <color rgb="FF000000"/>
        <rFont val="仿宋_GB2312"/>
        <charset val="134"/>
      </rPr>
      <t>（国际工业设计联合会）和</t>
    </r>
    <r>
      <rPr>
        <sz val="10"/>
        <color rgb="FF000000"/>
        <rFont val="Times New Roman"/>
        <charset val="134"/>
      </rPr>
      <t>ADI(</t>
    </r>
    <r>
      <rPr>
        <sz val="10"/>
        <color rgb="FF000000"/>
        <rFont val="仿宋_GB2312"/>
        <charset val="134"/>
      </rPr>
      <t>意大利工业设计协会</t>
    </r>
    <r>
      <rPr>
        <sz val="10"/>
        <color rgb="FF000000"/>
        <rFont val="Times New Roman"/>
        <charset val="134"/>
      </rPr>
      <t>)</t>
    </r>
  </si>
  <si>
    <r>
      <rPr>
        <sz val="10"/>
        <color rgb="FF000000"/>
        <rFont val="Times New Roman"/>
        <charset val="134"/>
      </rPr>
      <t>Silver Award</t>
    </r>
    <r>
      <rPr>
        <sz val="10"/>
        <color rgb="FF000000"/>
        <rFont val="仿宋_GB2312"/>
        <charset val="134"/>
      </rPr>
      <t>（</t>
    </r>
    <r>
      <rPr>
        <sz val="10"/>
        <color rgb="FF000000"/>
        <rFont val="Times New Roman"/>
        <charset val="134"/>
      </rPr>
      <t>B</t>
    </r>
    <r>
      <rPr>
        <sz val="10"/>
        <color rgb="FF000000"/>
        <rFont val="仿宋_GB2312"/>
        <charset val="134"/>
      </rPr>
      <t>类二等奖）</t>
    </r>
  </si>
  <si>
    <r>
      <rPr>
        <sz val="10"/>
        <color rgb="FF000000"/>
        <rFont val="仿宋_GB2312"/>
        <charset val="134"/>
      </rPr>
      <t>李航</t>
    </r>
  </si>
  <si>
    <t>K-Design Award-Hero</t>
  </si>
  <si>
    <t>DESIGNSORI Co., Ltd.</t>
  </si>
  <si>
    <r>
      <rPr>
        <sz val="10"/>
        <color rgb="FF000000"/>
        <rFont val="Times New Roman"/>
        <charset val="134"/>
      </rPr>
      <t>Winner</t>
    </r>
    <r>
      <rPr>
        <sz val="10"/>
        <color rgb="FF000000"/>
        <rFont val="仿宋_GB2312"/>
        <charset val="134"/>
      </rPr>
      <t>（</t>
    </r>
    <r>
      <rPr>
        <sz val="10"/>
        <color rgb="FF000000"/>
        <rFont val="Times New Roman"/>
        <charset val="134"/>
      </rPr>
      <t>B</t>
    </r>
    <r>
      <rPr>
        <sz val="10"/>
        <color rgb="FF000000"/>
        <rFont val="仿宋_GB2312"/>
        <charset val="134"/>
      </rPr>
      <t>类三等奖）</t>
    </r>
  </si>
  <si>
    <r>
      <rPr>
        <sz val="10"/>
        <color rgb="FF000000"/>
        <rFont val="仿宋_GB2312"/>
        <charset val="134"/>
      </rPr>
      <t>杨晟，余艾琳，李航，张静，钱青云</t>
    </r>
  </si>
  <si>
    <t>K-Design Award-Easy Gamepad</t>
  </si>
  <si>
    <r>
      <rPr>
        <sz val="10"/>
        <color rgb="FF000000"/>
        <rFont val="Times New Roman"/>
        <charset val="134"/>
      </rPr>
      <t>Gold winner</t>
    </r>
    <r>
      <rPr>
        <sz val="10"/>
        <color rgb="FF000000"/>
        <rFont val="仿宋_GB2312"/>
        <charset val="134"/>
      </rPr>
      <t>（</t>
    </r>
    <r>
      <rPr>
        <sz val="10"/>
        <color rgb="FF000000"/>
        <rFont val="Times New Roman"/>
        <charset val="134"/>
      </rPr>
      <t>B</t>
    </r>
    <r>
      <rPr>
        <sz val="10"/>
        <color rgb="FF000000"/>
        <rFont val="仿宋_GB2312"/>
        <charset val="134"/>
      </rPr>
      <t>类二等奖）</t>
    </r>
  </si>
  <si>
    <r>
      <rPr>
        <sz val="10"/>
        <color rgb="FF000000"/>
        <rFont val="仿宋_GB2312"/>
        <charset val="134"/>
      </rPr>
      <t>冯书阅，王梓睿，贾钟毓，李航，仲崇</t>
    </r>
    <r>
      <rPr>
        <sz val="10"/>
        <color rgb="FF000000"/>
        <rFont val="宋体"/>
        <charset val="134"/>
      </rPr>
      <t>珺</t>
    </r>
  </si>
  <si>
    <r>
      <rPr>
        <sz val="10"/>
        <rFont val="仿宋_GB2312"/>
        <charset val="134"/>
      </rPr>
      <t>王梓睿</t>
    </r>
  </si>
  <si>
    <t>K design Award-Millo</t>
  </si>
  <si>
    <r>
      <rPr>
        <sz val="10"/>
        <color rgb="FF000000"/>
        <rFont val="仿宋_GB2312"/>
        <charset val="134"/>
      </rPr>
      <t>张静，王梓睿，王枫玉，杨晟，张思洲</t>
    </r>
  </si>
  <si>
    <t>K design Award-Gamepad</t>
  </si>
  <si>
    <r>
      <rPr>
        <sz val="10"/>
        <rFont val="仿宋_GB2312"/>
        <charset val="134"/>
      </rPr>
      <t>雷睿</t>
    </r>
  </si>
  <si>
    <t>A'design Award-Educational Learning Toy</t>
  </si>
  <si>
    <r>
      <rPr>
        <sz val="10"/>
        <color rgb="FF000000"/>
        <rFont val="仿宋_GB2312"/>
        <charset val="134"/>
      </rPr>
      <t>周磊晶，雷睿，陈逸，吴政通，曾少更，徐鸣鸿，陈云农</t>
    </r>
  </si>
  <si>
    <r>
      <rPr>
        <sz val="10"/>
        <color rgb="FF000000"/>
        <rFont val="Times New Roman"/>
        <charset val="134"/>
      </rPr>
      <t>2/6(</t>
    </r>
    <r>
      <rPr>
        <sz val="10"/>
        <color rgb="FF000000"/>
        <rFont val="仿宋_GB2312"/>
        <charset val="134"/>
      </rPr>
      <t>导</t>
    </r>
    <r>
      <rPr>
        <sz val="10"/>
        <color rgb="FF000000"/>
        <rFont val="Times New Roman"/>
        <charset val="134"/>
      </rPr>
      <t>1)</t>
    </r>
  </si>
  <si>
    <t>K design Award-One for All</t>
  </si>
  <si>
    <r>
      <rPr>
        <sz val="10"/>
        <color rgb="FF000000"/>
        <rFont val="仿宋_GB2312"/>
        <charset val="134"/>
      </rPr>
      <t>张威虎，李闻安，雷睿，马冰洁</t>
    </r>
  </si>
  <si>
    <r>
      <rPr>
        <sz val="10"/>
        <rFont val="仿宋_GB2312"/>
        <charset val="134"/>
      </rPr>
      <t>姚嘉玉</t>
    </r>
  </si>
  <si>
    <r>
      <rPr>
        <sz val="10"/>
        <rFont val="仿宋_GB2312"/>
        <charset val="134"/>
      </rPr>
      <t>入党积极分子</t>
    </r>
  </si>
  <si>
    <t>MechCircuit: Augmenting Laser-Cut Objects with Integrated Electronics, Mechanical Structures and Magnets</t>
  </si>
  <si>
    <t>CHI '23: Proceedings of the 2023 CHI Conference on Human Factors in Computing Systems</t>
  </si>
  <si>
    <r>
      <rPr>
        <sz val="10"/>
        <color rgb="FF000000"/>
        <rFont val="仿宋_GB2312"/>
        <charset val="134"/>
      </rPr>
      <t>冯书阅，姚</t>
    </r>
    <r>
      <rPr>
        <sz val="10"/>
        <color rgb="FF000000"/>
        <rFont val="宋体"/>
        <charset val="134"/>
      </rPr>
      <t>琤</t>
    </r>
    <r>
      <rPr>
        <sz val="10"/>
        <color rgb="FF000000"/>
        <rFont val="仿宋_GB2312"/>
        <charset val="134"/>
      </rPr>
      <t>，林伟嘉，姚嘉玉，张超，贾钟毓，柳丽娟，</t>
    </r>
    <r>
      <rPr>
        <sz val="10"/>
        <color rgb="FF000000"/>
        <rFont val="Times New Roman"/>
        <charset val="134"/>
      </rPr>
      <t>Masulani Bokola</t>
    </r>
    <r>
      <rPr>
        <sz val="10"/>
        <color rgb="FF000000"/>
        <rFont val="仿宋_GB2312"/>
        <charset val="134"/>
      </rPr>
      <t>，陈杭悦，应放天，王冠云</t>
    </r>
  </si>
  <si>
    <r>
      <rPr>
        <sz val="10"/>
        <color rgb="FF000000"/>
        <rFont val="Times New Roman"/>
        <charset val="134"/>
      </rPr>
      <t>4/11(</t>
    </r>
    <r>
      <rPr>
        <sz val="10"/>
        <color rgb="FF000000"/>
        <rFont val="仿宋_GB2312"/>
        <charset val="134"/>
      </rPr>
      <t>导</t>
    </r>
    <r>
      <rPr>
        <sz val="10"/>
        <color rgb="FF000000"/>
        <rFont val="Times New Roman"/>
        <charset val="134"/>
      </rPr>
      <t>2)</t>
    </r>
  </si>
  <si>
    <t>Red Dot Award-MechCircuit</t>
  </si>
  <si>
    <r>
      <rPr>
        <sz val="10"/>
        <color rgb="FF1B1B1B"/>
        <rFont val="仿宋_GB2312"/>
        <charset val="134"/>
      </rPr>
      <t>德国设计协会</t>
    </r>
  </si>
  <si>
    <r>
      <rPr>
        <sz val="10"/>
        <color theme="1"/>
        <rFont val="Times New Roman"/>
        <charset val="134"/>
      </rPr>
      <t>winner</t>
    </r>
    <r>
      <rPr>
        <sz val="10"/>
        <color theme="1"/>
        <rFont val="仿宋_GB2312"/>
        <charset val="134"/>
      </rPr>
      <t>（</t>
    </r>
    <r>
      <rPr>
        <sz val="10"/>
        <color theme="1"/>
        <rFont val="Times New Roman"/>
        <charset val="134"/>
      </rPr>
      <t>A</t>
    </r>
    <r>
      <rPr>
        <sz val="10"/>
        <color theme="1"/>
        <rFont val="仿宋_GB2312"/>
        <charset val="134"/>
      </rPr>
      <t>类一等奖）</t>
    </r>
  </si>
  <si>
    <r>
      <rPr>
        <sz val="10"/>
        <color theme="1"/>
        <rFont val="仿宋_GB2312"/>
        <charset val="134"/>
      </rPr>
      <t>冯书阅，林伟嘉，马嘉依，姚嘉玉，张超</t>
    </r>
  </si>
  <si>
    <t>MathKingdom: Teaching Children Mathematical Language Through Speaking at Home via a Voice-Guided Game</t>
  </si>
  <si>
    <r>
      <rPr>
        <sz val="10"/>
        <color rgb="FF000000"/>
        <rFont val="仿宋_GB2312"/>
        <charset val="134"/>
      </rPr>
      <t>徐雯杰，马嘉依，姚嘉玉，林伟嘉，张超，夏暄赫，庄楠，翁诗彤，谢晓倩，冯书阅，应放天，</t>
    </r>
    <r>
      <rPr>
        <sz val="10"/>
        <color rgb="FF000000"/>
        <rFont val="Times New Roman"/>
        <charset val="134"/>
      </rPr>
      <t>Preben Hansen</t>
    </r>
    <r>
      <rPr>
        <sz val="10"/>
        <color rgb="FF000000"/>
        <rFont val="仿宋_GB2312"/>
        <charset val="134"/>
      </rPr>
      <t>，姚</t>
    </r>
    <r>
      <rPr>
        <sz val="10"/>
        <color rgb="FF000000"/>
        <rFont val="宋体"/>
        <charset val="134"/>
      </rPr>
      <t>琤</t>
    </r>
  </si>
  <si>
    <r>
      <rPr>
        <sz val="10"/>
        <color rgb="FF000000"/>
        <rFont val="Times New Roman"/>
        <charset val="134"/>
      </rPr>
      <t>3/13(</t>
    </r>
    <r>
      <rPr>
        <sz val="10"/>
        <color rgb="FF000000"/>
        <rFont val="仿宋_GB2312"/>
        <charset val="134"/>
      </rPr>
      <t>导</t>
    </r>
    <r>
      <rPr>
        <sz val="10"/>
        <color rgb="FF000000"/>
        <rFont val="Times New Roman"/>
        <charset val="134"/>
      </rPr>
      <t>1)</t>
    </r>
  </si>
  <si>
    <r>
      <rPr>
        <sz val="10"/>
        <rFont val="仿宋_GB2312"/>
        <charset val="134"/>
      </rPr>
      <t>徐鸣鸿</t>
    </r>
  </si>
  <si>
    <r>
      <rPr>
        <sz val="10"/>
        <rFont val="仿宋_GB2312"/>
        <charset val="134"/>
      </rPr>
      <t>李芳</t>
    </r>
  </si>
  <si>
    <r>
      <rPr>
        <sz val="10"/>
        <rFont val="仿宋_GB2312"/>
        <charset val="134"/>
      </rPr>
      <t>汪嘉麒</t>
    </r>
  </si>
  <si>
    <r>
      <rPr>
        <sz val="10"/>
        <rFont val="仿宋_GB2312"/>
        <charset val="134"/>
      </rPr>
      <t>张静</t>
    </r>
  </si>
  <si>
    <t>K Design Award0-Millo</t>
  </si>
  <si>
    <r>
      <rPr>
        <sz val="10"/>
        <rFont val="Times New Roman"/>
        <charset val="134"/>
      </rPr>
      <t>winner</t>
    </r>
    <r>
      <rPr>
        <sz val="10"/>
        <rFont val="仿宋_GB2312"/>
        <charset val="134"/>
      </rPr>
      <t>（</t>
    </r>
    <r>
      <rPr>
        <sz val="10"/>
        <rFont val="Times New Roman"/>
        <charset val="134"/>
      </rPr>
      <t>B</t>
    </r>
    <r>
      <rPr>
        <sz val="10"/>
        <rFont val="仿宋_GB2312"/>
        <charset val="134"/>
      </rPr>
      <t>类三等奖）</t>
    </r>
  </si>
  <si>
    <r>
      <rPr>
        <sz val="10"/>
        <rFont val="仿宋_GB2312"/>
        <charset val="134"/>
      </rPr>
      <t>张静，王梓睿，杨晟，张思州，曹嘉诚</t>
    </r>
  </si>
  <si>
    <t>K Design Award-Hero</t>
  </si>
  <si>
    <r>
      <rPr>
        <sz val="10"/>
        <color theme="1"/>
        <rFont val="仿宋_GB2312"/>
        <charset val="134"/>
      </rPr>
      <t>杨晟，余艾琳，李航，张静，钱青云</t>
    </r>
  </si>
  <si>
    <r>
      <rPr>
        <sz val="10"/>
        <rFont val="仿宋_GB2312"/>
        <charset val="134"/>
      </rPr>
      <t>郭凯文</t>
    </r>
  </si>
  <si>
    <r>
      <rPr>
        <sz val="10"/>
        <rFont val="仿宋_GB2312"/>
        <charset val="134"/>
      </rPr>
      <t>黄银丽</t>
    </r>
  </si>
  <si>
    <r>
      <rPr>
        <sz val="10"/>
        <rFont val="仿宋_GB2312"/>
        <charset val="134"/>
      </rPr>
      <t>张宇琦</t>
    </r>
  </si>
  <si>
    <r>
      <rPr>
        <sz val="10"/>
        <rFont val="仿宋_GB2312"/>
        <charset val="134"/>
      </rPr>
      <t>叶子怡</t>
    </r>
  </si>
  <si>
    <r>
      <rPr>
        <sz val="10"/>
        <rFont val="仿宋_GB2312"/>
        <charset val="134"/>
      </rPr>
      <t>刘一涵</t>
    </r>
  </si>
  <si>
    <r>
      <rPr>
        <sz val="10"/>
        <rFont val="Times New Roman"/>
        <charset val="134"/>
      </rPr>
      <t>Dutch Design Week</t>
    </r>
    <r>
      <rPr>
        <sz val="10"/>
        <rFont val="仿宋_GB2312"/>
        <charset val="134"/>
      </rPr>
      <t>（荷兰国际设计周）</t>
    </r>
  </si>
  <si>
    <t>Vormgeversoverleg</t>
  </si>
  <si>
    <r>
      <rPr>
        <sz val="10"/>
        <rFont val="仿宋_GB2312"/>
        <charset val="134"/>
      </rPr>
      <t>参展（</t>
    </r>
    <r>
      <rPr>
        <sz val="10"/>
        <rFont val="Times New Roman"/>
        <charset val="134"/>
      </rPr>
      <t>B</t>
    </r>
    <r>
      <rPr>
        <sz val="10"/>
        <rFont val="仿宋_GB2312"/>
        <charset val="134"/>
      </rPr>
      <t>类一等奖）</t>
    </r>
  </si>
  <si>
    <r>
      <rPr>
        <sz val="10"/>
        <rFont val="仿宋_GB2312"/>
        <charset val="134"/>
      </rPr>
      <t>刘一涵，王品豪</t>
    </r>
  </si>
  <si>
    <t>UXDA-era</t>
  </si>
  <si>
    <r>
      <rPr>
        <sz val="10"/>
        <color rgb="FF000000"/>
        <rFont val="Times New Roman"/>
        <charset val="134"/>
      </rPr>
      <t>UXPA</t>
    </r>
    <r>
      <rPr>
        <sz val="10"/>
        <color rgb="FF000000"/>
        <rFont val="仿宋_GB2312"/>
        <charset val="134"/>
      </rPr>
      <t>中国</t>
    </r>
  </si>
  <si>
    <r>
      <rPr>
        <sz val="10"/>
        <color rgb="FF000000"/>
        <rFont val="仿宋_GB2312"/>
        <charset val="134"/>
      </rPr>
      <t>全国二等奖（</t>
    </r>
    <r>
      <rPr>
        <sz val="10"/>
        <color rgb="FF000000"/>
        <rFont val="Times New Roman"/>
        <charset val="134"/>
      </rPr>
      <t>B</t>
    </r>
    <r>
      <rPr>
        <sz val="10"/>
        <color rgb="FF000000"/>
        <rFont val="仿宋_GB2312"/>
        <charset val="134"/>
      </rPr>
      <t>类二等奖）</t>
    </r>
  </si>
  <si>
    <r>
      <rPr>
        <sz val="10"/>
        <color rgb="FF000000"/>
        <rFont val="仿宋_GB2312"/>
        <charset val="134"/>
      </rPr>
      <t>余艾琳，杨晟，林伟嘉，王枫</t>
    </r>
    <r>
      <rPr>
        <sz val="10"/>
        <color rgb="FF000000"/>
        <rFont val="宋体"/>
        <charset val="134"/>
      </rPr>
      <t>淯</t>
    </r>
    <r>
      <rPr>
        <sz val="10"/>
        <color rgb="FF000000"/>
        <rFont val="仿宋_GB2312"/>
        <charset val="134"/>
      </rPr>
      <t>，刘一涵</t>
    </r>
  </si>
  <si>
    <r>
      <rPr>
        <sz val="10"/>
        <rFont val="仿宋_GB2312"/>
        <charset val="134"/>
      </rPr>
      <t>浙江大学</t>
    </r>
    <r>
      <rPr>
        <sz val="10"/>
        <rFont val="Times New Roman"/>
        <charset val="134"/>
      </rPr>
      <t>2022</t>
    </r>
    <r>
      <rPr>
        <sz val="10"/>
        <rFont val="仿宋_GB2312"/>
        <charset val="134"/>
      </rPr>
      <t>年</t>
    </r>
    <r>
      <rPr>
        <sz val="10"/>
        <rFont val="Times New Roman"/>
        <charset val="134"/>
      </rPr>
      <t>“</t>
    </r>
    <r>
      <rPr>
        <sz val="10"/>
        <rFont val="仿宋_GB2312"/>
        <charset val="134"/>
      </rPr>
      <t>三好杯</t>
    </r>
    <r>
      <rPr>
        <sz val="10"/>
        <rFont val="Times New Roman"/>
        <charset val="134"/>
      </rPr>
      <t>”</t>
    </r>
    <r>
      <rPr>
        <sz val="10"/>
        <rFont val="仿宋_GB2312"/>
        <charset val="134"/>
      </rPr>
      <t>研究生乒乓球比赛女子单打</t>
    </r>
  </si>
  <si>
    <r>
      <rPr>
        <sz val="10"/>
        <rFont val="仿宋_GB2312"/>
        <charset val="134"/>
      </rPr>
      <t>浙江大学体育运动委员会</t>
    </r>
  </si>
  <si>
    <r>
      <rPr>
        <sz val="10"/>
        <rFont val="仿宋_GB2312"/>
        <charset val="134"/>
      </rPr>
      <t>第三名</t>
    </r>
  </si>
  <si>
    <t>1</t>
  </si>
  <si>
    <r>
      <rPr>
        <sz val="10"/>
        <rFont val="仿宋_GB2312"/>
        <charset val="134"/>
      </rPr>
      <t>贾钟毓</t>
    </r>
  </si>
  <si>
    <r>
      <rPr>
        <sz val="10"/>
        <rFont val="仿宋_GB2312"/>
        <charset val="134"/>
      </rPr>
      <t>冯书阅</t>
    </r>
  </si>
  <si>
    <r>
      <rPr>
        <sz val="10"/>
        <color rgb="FF000000"/>
        <rFont val="Times New Roman"/>
        <charset val="134"/>
      </rPr>
      <t>winner</t>
    </r>
    <r>
      <rPr>
        <sz val="10"/>
        <color rgb="FF000000"/>
        <rFont val="仿宋_GB2312"/>
        <charset val="134"/>
      </rPr>
      <t>（</t>
    </r>
    <r>
      <rPr>
        <sz val="10"/>
        <color rgb="FF000000"/>
        <rFont val="Times New Roman"/>
        <charset val="134"/>
      </rPr>
      <t>A</t>
    </r>
    <r>
      <rPr>
        <sz val="10"/>
        <color rgb="FF000000"/>
        <rFont val="仿宋_GB2312"/>
        <charset val="134"/>
      </rPr>
      <t>类一等奖）</t>
    </r>
  </si>
  <si>
    <r>
      <rPr>
        <sz val="10"/>
        <color rgb="FF000000"/>
        <rFont val="仿宋_GB2312"/>
        <charset val="134"/>
      </rPr>
      <t>冯书阅，林伟嘉，马嘉依，姚嘉玉，张超</t>
    </r>
  </si>
  <si>
    <t>K Design Award-Gamepad</t>
  </si>
  <si>
    <t xml:space="preserve">DESIGNSORI Co., Ltd.  </t>
  </si>
  <si>
    <r>
      <rPr>
        <sz val="10"/>
        <rFont val="仿宋_GB2312"/>
        <charset val="134"/>
      </rPr>
      <t>张雨昕</t>
    </r>
  </si>
  <si>
    <r>
      <rPr>
        <sz val="10"/>
        <rFont val="仿宋_GB2312"/>
        <charset val="134"/>
      </rPr>
      <t>邱懿锋</t>
    </r>
  </si>
  <si>
    <r>
      <rPr>
        <sz val="10"/>
        <rFont val="仿宋_GB2312"/>
        <charset val="134"/>
      </rPr>
      <t>杨晟</t>
    </r>
  </si>
  <si>
    <r>
      <rPr>
        <sz val="10"/>
        <color rgb="FF000000"/>
        <rFont val="仿宋_GB2312"/>
        <charset val="134"/>
      </rPr>
      <t>迪拜设计周（</t>
    </r>
    <r>
      <rPr>
        <sz val="10"/>
        <color rgb="FF000000"/>
        <rFont val="Times New Roman"/>
        <charset val="134"/>
      </rPr>
      <t>Prototypes for Humanity Awards 2022</t>
    </r>
    <r>
      <rPr>
        <sz val="10"/>
        <color rgb="FF000000"/>
        <rFont val="仿宋_GB2312"/>
        <charset val="134"/>
      </rPr>
      <t>）</t>
    </r>
    <r>
      <rPr>
        <sz val="10"/>
        <color rgb="FF000000"/>
        <rFont val="Times New Roman"/>
        <charset val="134"/>
      </rPr>
      <t>-I See</t>
    </r>
  </si>
  <si>
    <t>An initiative by the Art Dubai Group</t>
  </si>
  <si>
    <r>
      <rPr>
        <sz val="10"/>
        <color rgb="FF000000"/>
        <rFont val="仿宋_GB2312"/>
        <charset val="134"/>
      </rPr>
      <t>参展（</t>
    </r>
    <r>
      <rPr>
        <sz val="10"/>
        <color rgb="FF000000"/>
        <rFont val="Times New Roman"/>
        <charset val="134"/>
      </rPr>
      <t>B</t>
    </r>
    <r>
      <rPr>
        <sz val="10"/>
        <color rgb="FF000000"/>
        <rFont val="仿宋_GB2312"/>
        <charset val="134"/>
      </rPr>
      <t>类一等奖）</t>
    </r>
  </si>
  <si>
    <r>
      <rPr>
        <sz val="10"/>
        <color rgb="FF000000"/>
        <rFont val="仿宋_GB2312"/>
        <charset val="134"/>
      </rPr>
      <t>杨晟，余艾琳，王枫</t>
    </r>
    <r>
      <rPr>
        <sz val="10"/>
        <color rgb="FF000000"/>
        <rFont val="宋体"/>
        <charset val="134"/>
      </rPr>
      <t>淯</t>
    </r>
    <r>
      <rPr>
        <sz val="10"/>
        <color rgb="FF000000"/>
        <rFont val="仿宋_GB2312"/>
        <charset val="134"/>
      </rPr>
      <t>，曹嘉诚，张德寅，冯书阅</t>
    </r>
  </si>
  <si>
    <r>
      <rPr>
        <sz val="10"/>
        <color rgb="FF000000"/>
        <rFont val="仿宋_GB2312"/>
        <charset val="134"/>
      </rPr>
      <t>张静，王梓睿，杨晟，张思州，曹嘉诚</t>
    </r>
  </si>
  <si>
    <r>
      <rPr>
        <sz val="10"/>
        <rFont val="仿宋_GB2312"/>
        <charset val="134"/>
      </rPr>
      <t>林伟嘉</t>
    </r>
  </si>
  <si>
    <r>
      <rPr>
        <sz val="10"/>
        <color rgb="FF000000"/>
        <rFont val="Times New Roman"/>
        <charset val="134"/>
      </rPr>
      <t>3/11(</t>
    </r>
    <r>
      <rPr>
        <sz val="10"/>
        <color rgb="FF000000"/>
        <rFont val="仿宋_GB2312"/>
        <charset val="134"/>
      </rPr>
      <t>导</t>
    </r>
    <r>
      <rPr>
        <sz val="10"/>
        <color rgb="FF000000"/>
        <rFont val="Times New Roman"/>
        <charset val="134"/>
      </rPr>
      <t>2)</t>
    </r>
  </si>
  <si>
    <r>
      <rPr>
        <sz val="10"/>
        <color rgb="FF000000"/>
        <rFont val="Times New Roman"/>
        <charset val="134"/>
      </rPr>
      <t>4/13(</t>
    </r>
    <r>
      <rPr>
        <sz val="10"/>
        <color rgb="FF000000"/>
        <rFont val="仿宋_GB2312"/>
        <charset val="134"/>
      </rPr>
      <t>导</t>
    </r>
    <r>
      <rPr>
        <sz val="10"/>
        <color rgb="FF000000"/>
        <rFont val="Times New Roman"/>
        <charset val="134"/>
      </rPr>
      <t>1)</t>
    </r>
  </si>
  <si>
    <r>
      <rPr>
        <sz val="10"/>
        <rFont val="仿宋_GB2312"/>
        <charset val="134"/>
      </rPr>
      <t>赵子涵</t>
    </r>
  </si>
  <si>
    <t>Context Connection: A Product Creative Design Method for Integrating Design Materials and Design Resources</t>
  </si>
  <si>
    <t>Creativity Research Journal</t>
  </si>
  <si>
    <r>
      <rPr>
        <sz val="10"/>
        <rFont val="Times New Roman"/>
        <charset val="134"/>
      </rPr>
      <t>CCF B</t>
    </r>
    <r>
      <rPr>
        <sz val="10"/>
        <rFont val="仿宋_GB2312"/>
        <charset val="134"/>
      </rPr>
      <t>类论文</t>
    </r>
  </si>
  <si>
    <r>
      <rPr>
        <sz val="10"/>
        <rFont val="仿宋_GB2312"/>
        <charset val="134"/>
      </rPr>
      <t>邹宁、龚卿、李晓林、赵子涵</t>
    </r>
  </si>
  <si>
    <r>
      <rPr>
        <sz val="10"/>
        <rFont val="Times New Roman"/>
        <charset val="134"/>
      </rPr>
      <t>4/4(</t>
    </r>
    <r>
      <rPr>
        <sz val="10"/>
        <rFont val="仿宋_GB2312"/>
        <charset val="134"/>
      </rPr>
      <t>导</t>
    </r>
    <r>
      <rPr>
        <sz val="10"/>
        <rFont val="Times New Roman"/>
        <charset val="134"/>
      </rPr>
      <t>1)</t>
    </r>
  </si>
  <si>
    <r>
      <rPr>
        <sz val="10"/>
        <rFont val="仿宋_GB2312"/>
        <charset val="134"/>
      </rPr>
      <t>一种无源驱鸟装置</t>
    </r>
  </si>
  <si>
    <r>
      <rPr>
        <sz val="10"/>
        <rFont val="仿宋_GB2312"/>
        <charset val="134"/>
      </rPr>
      <t>是</t>
    </r>
    <r>
      <rPr>
        <sz val="10"/>
        <rFont val="Times New Roman"/>
        <charset val="134"/>
      </rPr>
      <t>(2023.09.05)</t>
    </r>
  </si>
  <si>
    <r>
      <rPr>
        <sz val="10"/>
        <rFont val="仿宋_GB2312"/>
        <charset val="134"/>
      </rPr>
      <t>是</t>
    </r>
    <r>
      <rPr>
        <sz val="10"/>
        <rFont val="Times New Roman"/>
        <charset val="134"/>
      </rPr>
      <t>(2022.12.30)</t>
    </r>
  </si>
  <si>
    <r>
      <rPr>
        <sz val="10"/>
        <rFont val="仿宋_GB2312"/>
        <charset val="134"/>
      </rPr>
      <t>邹宁</t>
    </r>
    <r>
      <rPr>
        <sz val="10"/>
        <rFont val="Times New Roman"/>
        <charset val="134"/>
      </rPr>
      <t>;</t>
    </r>
    <r>
      <rPr>
        <sz val="10"/>
        <rFont val="仿宋_GB2312"/>
        <charset val="134"/>
      </rPr>
      <t>赵子涵</t>
    </r>
    <r>
      <rPr>
        <sz val="10"/>
        <rFont val="Times New Roman"/>
        <charset val="134"/>
      </rPr>
      <t>;</t>
    </r>
    <r>
      <rPr>
        <sz val="10"/>
        <rFont val="仿宋_GB2312"/>
        <charset val="134"/>
      </rPr>
      <t>张晓菡</t>
    </r>
    <r>
      <rPr>
        <sz val="10"/>
        <rFont val="Times New Roman"/>
        <charset val="134"/>
      </rPr>
      <t>;</t>
    </r>
    <r>
      <rPr>
        <sz val="10"/>
        <rFont val="仿宋_GB2312"/>
        <charset val="134"/>
      </rPr>
      <t>李晓林</t>
    </r>
    <r>
      <rPr>
        <sz val="10"/>
        <rFont val="Times New Roman"/>
        <charset val="134"/>
      </rPr>
      <t>;</t>
    </r>
    <r>
      <rPr>
        <sz val="10"/>
        <rFont val="仿宋_GB2312"/>
        <charset val="134"/>
      </rPr>
      <t>赵怡</t>
    </r>
  </si>
  <si>
    <r>
      <rPr>
        <sz val="10"/>
        <rFont val="仿宋_GB2312"/>
        <charset val="134"/>
      </rPr>
      <t>一种基于主动学习和半监督学习的智能电力巡检方法</t>
    </r>
  </si>
  <si>
    <r>
      <rPr>
        <sz val="10"/>
        <rFont val="仿宋_GB2312"/>
        <charset val="134"/>
      </rPr>
      <t>是</t>
    </r>
    <r>
      <rPr>
        <sz val="10"/>
        <rFont val="Times New Roman"/>
        <charset val="134"/>
      </rPr>
      <t>(2022.10.25)</t>
    </r>
  </si>
  <si>
    <r>
      <rPr>
        <sz val="10"/>
        <rFont val="仿宋_GB2312"/>
        <charset val="134"/>
      </rPr>
      <t>邹宁</t>
    </r>
    <r>
      <rPr>
        <sz val="10"/>
        <rFont val="Times New Roman"/>
        <charset val="134"/>
      </rPr>
      <t xml:space="preserve">; </t>
    </r>
    <r>
      <rPr>
        <sz val="10"/>
        <rFont val="仿宋_GB2312"/>
        <charset val="134"/>
      </rPr>
      <t>李晓林</t>
    </r>
    <r>
      <rPr>
        <sz val="10"/>
        <rFont val="Times New Roman"/>
        <charset val="134"/>
      </rPr>
      <t xml:space="preserve">; </t>
    </r>
    <r>
      <rPr>
        <sz val="10"/>
        <rFont val="仿宋_GB2312"/>
        <charset val="134"/>
      </rPr>
      <t>张晓菡</t>
    </r>
    <r>
      <rPr>
        <sz val="10"/>
        <rFont val="Times New Roman"/>
        <charset val="134"/>
      </rPr>
      <t xml:space="preserve">; </t>
    </r>
    <r>
      <rPr>
        <sz val="10"/>
        <rFont val="仿宋_GB2312"/>
        <charset val="134"/>
      </rPr>
      <t>杨瑶莹</t>
    </r>
    <r>
      <rPr>
        <sz val="10"/>
        <rFont val="Times New Roman"/>
        <charset val="134"/>
      </rPr>
      <t xml:space="preserve">; </t>
    </r>
    <r>
      <rPr>
        <sz val="10"/>
        <rFont val="仿宋_GB2312"/>
        <charset val="134"/>
      </rPr>
      <t>吴越</t>
    </r>
    <r>
      <rPr>
        <sz val="10"/>
        <rFont val="Times New Roman"/>
        <charset val="134"/>
      </rPr>
      <t xml:space="preserve">; </t>
    </r>
    <r>
      <rPr>
        <sz val="10"/>
        <rFont val="仿宋_GB2312"/>
        <charset val="134"/>
      </rPr>
      <t>赵子涵</t>
    </r>
    <r>
      <rPr>
        <sz val="10"/>
        <rFont val="Times New Roman"/>
        <charset val="134"/>
      </rPr>
      <t xml:space="preserve">; </t>
    </r>
    <r>
      <rPr>
        <sz val="10"/>
        <rFont val="仿宋_GB2312"/>
        <charset val="134"/>
      </rPr>
      <t>赵怡</t>
    </r>
  </si>
  <si>
    <r>
      <rPr>
        <sz val="10"/>
        <rFont val="Times New Roman"/>
        <charset val="134"/>
      </rPr>
      <t>6/6(</t>
    </r>
    <r>
      <rPr>
        <sz val="10"/>
        <rFont val="仿宋_GB2312"/>
        <charset val="134"/>
      </rPr>
      <t>导</t>
    </r>
    <r>
      <rPr>
        <sz val="10"/>
        <rFont val="Times New Roman"/>
        <charset val="134"/>
      </rPr>
      <t>1)</t>
    </r>
  </si>
  <si>
    <r>
      <rPr>
        <sz val="10"/>
        <rFont val="仿宋_GB2312"/>
        <charset val="134"/>
      </rPr>
      <t>一种基于有形用户界面的汉字学习系统及其工作方法</t>
    </r>
  </si>
  <si>
    <r>
      <rPr>
        <sz val="10"/>
        <rFont val="仿宋_GB2312"/>
        <charset val="134"/>
      </rPr>
      <t>是</t>
    </r>
    <r>
      <rPr>
        <sz val="10"/>
        <rFont val="Times New Roman"/>
        <charset val="134"/>
      </rPr>
      <t>(2023.07.12)</t>
    </r>
  </si>
  <si>
    <r>
      <rPr>
        <sz val="10"/>
        <rFont val="仿宋_GB2312"/>
        <charset val="134"/>
      </rPr>
      <t>是</t>
    </r>
    <r>
      <rPr>
        <sz val="10"/>
        <rFont val="Times New Roman"/>
        <charset val="134"/>
      </rPr>
      <t>(2022.09.30)</t>
    </r>
  </si>
  <si>
    <r>
      <rPr>
        <sz val="10"/>
        <rFont val="仿宋_GB2312"/>
        <charset val="134"/>
      </rPr>
      <t>邹宁</t>
    </r>
    <r>
      <rPr>
        <sz val="10"/>
        <rFont val="Times New Roman"/>
        <charset val="134"/>
      </rPr>
      <t xml:space="preserve">; </t>
    </r>
    <r>
      <rPr>
        <sz val="10"/>
        <rFont val="仿宋_GB2312"/>
        <charset val="134"/>
      </rPr>
      <t>杨瑶莹</t>
    </r>
    <r>
      <rPr>
        <sz val="10"/>
        <rFont val="Times New Roman"/>
        <charset val="134"/>
      </rPr>
      <t xml:space="preserve">; </t>
    </r>
    <r>
      <rPr>
        <sz val="10"/>
        <rFont val="仿宋_GB2312"/>
        <charset val="134"/>
      </rPr>
      <t>李晓林</t>
    </r>
    <r>
      <rPr>
        <sz val="10"/>
        <rFont val="Times New Roman"/>
        <charset val="134"/>
      </rPr>
      <t xml:space="preserve">; </t>
    </r>
    <r>
      <rPr>
        <sz val="10"/>
        <rFont val="仿宋_GB2312"/>
        <charset val="134"/>
      </rPr>
      <t>张晓菡</t>
    </r>
    <r>
      <rPr>
        <sz val="10"/>
        <rFont val="Times New Roman"/>
        <charset val="134"/>
      </rPr>
      <t xml:space="preserve">; </t>
    </r>
    <r>
      <rPr>
        <sz val="10"/>
        <rFont val="仿宋_GB2312"/>
        <charset val="134"/>
      </rPr>
      <t>赵子涵</t>
    </r>
    <r>
      <rPr>
        <sz val="10"/>
        <rFont val="Times New Roman"/>
        <charset val="134"/>
      </rPr>
      <t xml:space="preserve">; </t>
    </r>
    <r>
      <rPr>
        <sz val="10"/>
        <rFont val="仿宋_GB2312"/>
        <charset val="134"/>
      </rPr>
      <t>吴越</t>
    </r>
    <r>
      <rPr>
        <sz val="10"/>
        <rFont val="Times New Roman"/>
        <charset val="134"/>
      </rPr>
      <t xml:space="preserve">; </t>
    </r>
    <r>
      <rPr>
        <sz val="10"/>
        <rFont val="仿宋_GB2312"/>
        <charset val="134"/>
      </rPr>
      <t>柴春雷</t>
    </r>
  </si>
  <si>
    <r>
      <rPr>
        <sz val="10"/>
        <rFont val="Times New Roman"/>
        <charset val="134"/>
      </rPr>
      <t>5/7(</t>
    </r>
    <r>
      <rPr>
        <sz val="10"/>
        <rFont val="仿宋_GB2312"/>
        <charset val="134"/>
      </rPr>
      <t>导</t>
    </r>
    <r>
      <rPr>
        <sz val="10"/>
        <rFont val="Times New Roman"/>
        <charset val="134"/>
      </rPr>
      <t>1)</t>
    </r>
  </si>
  <si>
    <r>
      <rPr>
        <sz val="10"/>
        <rFont val="仿宋_GB2312"/>
        <charset val="134"/>
      </rPr>
      <t>多人高空电力协同作业的智能</t>
    </r>
    <r>
      <rPr>
        <sz val="10"/>
        <rFont val="Times New Roman"/>
        <charset val="134"/>
      </rPr>
      <t>AR</t>
    </r>
    <r>
      <rPr>
        <sz val="10"/>
        <rFont val="仿宋_GB2312"/>
        <charset val="134"/>
      </rPr>
      <t>眼动交互方法和系统</t>
    </r>
  </si>
  <si>
    <r>
      <rPr>
        <sz val="10"/>
        <rFont val="仿宋_GB2312"/>
        <charset val="134"/>
      </rPr>
      <t>邹宁</t>
    </r>
    <r>
      <rPr>
        <sz val="10"/>
        <rFont val="Times New Roman"/>
        <charset val="134"/>
      </rPr>
      <t xml:space="preserve">; </t>
    </r>
    <r>
      <rPr>
        <sz val="10"/>
        <rFont val="仿宋_GB2312"/>
        <charset val="134"/>
      </rPr>
      <t>张晓菡</t>
    </r>
    <r>
      <rPr>
        <sz val="10"/>
        <rFont val="Times New Roman"/>
        <charset val="134"/>
      </rPr>
      <t xml:space="preserve">; </t>
    </r>
    <r>
      <rPr>
        <sz val="10"/>
        <rFont val="仿宋_GB2312"/>
        <charset val="134"/>
      </rPr>
      <t>杨瑶莹</t>
    </r>
    <r>
      <rPr>
        <sz val="10"/>
        <rFont val="Times New Roman"/>
        <charset val="134"/>
      </rPr>
      <t xml:space="preserve">; </t>
    </r>
    <r>
      <rPr>
        <sz val="10"/>
        <rFont val="仿宋_GB2312"/>
        <charset val="134"/>
      </rPr>
      <t>李晓林</t>
    </r>
    <r>
      <rPr>
        <sz val="10"/>
        <rFont val="Times New Roman"/>
        <charset val="134"/>
      </rPr>
      <t xml:space="preserve">; </t>
    </r>
    <r>
      <rPr>
        <sz val="10"/>
        <rFont val="仿宋_GB2312"/>
        <charset val="134"/>
      </rPr>
      <t>赵子涵</t>
    </r>
    <r>
      <rPr>
        <sz val="10"/>
        <rFont val="Times New Roman"/>
        <charset val="134"/>
      </rPr>
      <t xml:space="preserve">; </t>
    </r>
    <r>
      <rPr>
        <sz val="10"/>
        <rFont val="仿宋_GB2312"/>
        <charset val="134"/>
      </rPr>
      <t>吴越</t>
    </r>
    <r>
      <rPr>
        <sz val="10"/>
        <rFont val="Times New Roman"/>
        <charset val="134"/>
      </rPr>
      <t xml:space="preserve">; </t>
    </r>
    <r>
      <rPr>
        <sz val="10"/>
        <rFont val="仿宋_GB2312"/>
        <charset val="134"/>
      </rPr>
      <t>赵怡</t>
    </r>
  </si>
  <si>
    <r>
      <rPr>
        <sz val="10"/>
        <rFont val="Times New Roman"/>
        <charset val="134"/>
      </rPr>
      <t>5/6(</t>
    </r>
    <r>
      <rPr>
        <sz val="10"/>
        <rFont val="仿宋_GB2312"/>
        <charset val="134"/>
      </rPr>
      <t>导</t>
    </r>
    <r>
      <rPr>
        <sz val="10"/>
        <rFont val="Times New Roman"/>
        <charset val="134"/>
      </rPr>
      <t>1)</t>
    </r>
  </si>
  <si>
    <r>
      <rPr>
        <sz val="10"/>
        <rFont val="仿宋_GB2312"/>
        <charset val="134"/>
      </rPr>
      <t>张晓菡</t>
    </r>
  </si>
  <si>
    <t>Exploring the precedents retrieval styles of industrial and mechanical design students during brainstorming</t>
  </si>
  <si>
    <t>International Journal of Technology and Design Education</t>
  </si>
  <si>
    <r>
      <rPr>
        <sz val="10"/>
        <color rgb="FF000000"/>
        <rFont val="仿宋_GB2312"/>
        <charset val="134"/>
      </rPr>
      <t>邹宁</t>
    </r>
    <r>
      <rPr>
        <sz val="10"/>
        <color rgb="FF000000"/>
        <rFont val="Times New Roman"/>
        <charset val="134"/>
      </rPr>
      <t>;</t>
    </r>
    <r>
      <rPr>
        <sz val="10"/>
        <color rgb="FF000000"/>
        <rFont val="仿宋_GB2312"/>
        <charset val="134"/>
      </rPr>
      <t>张晓菡</t>
    </r>
    <r>
      <rPr>
        <sz val="10"/>
        <color rgb="FF000000"/>
        <rFont val="Times New Roman"/>
        <charset val="134"/>
      </rPr>
      <t>;</t>
    </r>
    <r>
      <rPr>
        <sz val="10"/>
        <color rgb="FF000000"/>
        <rFont val="仿宋_GB2312"/>
        <charset val="134"/>
      </rPr>
      <t>楼佳楠</t>
    </r>
    <r>
      <rPr>
        <sz val="10"/>
        <color rgb="FF000000"/>
        <rFont val="Times New Roman"/>
        <charset val="134"/>
      </rPr>
      <t>;</t>
    </r>
    <r>
      <rPr>
        <sz val="10"/>
        <color rgb="FF000000"/>
        <rFont val="仿宋_GB2312"/>
        <charset val="134"/>
      </rPr>
      <t>廖婧</t>
    </r>
    <r>
      <rPr>
        <sz val="10"/>
        <color rgb="FF000000"/>
        <rFont val="Times New Roman"/>
        <charset val="134"/>
      </rPr>
      <t>;</t>
    </r>
    <r>
      <rPr>
        <sz val="10"/>
        <color rgb="FF000000"/>
        <rFont val="仿宋_GB2312"/>
        <charset val="134"/>
      </rPr>
      <t>柴春雷</t>
    </r>
  </si>
  <si>
    <r>
      <rPr>
        <sz val="10"/>
        <color rgb="FF000000"/>
        <rFont val="Times New Roman"/>
        <charset val="134"/>
      </rPr>
      <t>2/5(</t>
    </r>
    <r>
      <rPr>
        <sz val="10"/>
        <color rgb="FF000000"/>
        <rFont val="仿宋_GB2312"/>
        <charset val="134"/>
      </rPr>
      <t>导</t>
    </r>
    <r>
      <rPr>
        <sz val="10"/>
        <color rgb="FF000000"/>
        <rFont val="Times New Roman"/>
        <charset val="134"/>
      </rPr>
      <t>1)</t>
    </r>
  </si>
  <si>
    <r>
      <rPr>
        <sz val="10"/>
        <color rgb="FF000000"/>
        <rFont val="仿宋_GB2312"/>
        <charset val="134"/>
      </rPr>
      <t>多人高空电力协同作业的智能</t>
    </r>
    <r>
      <rPr>
        <sz val="10"/>
        <color rgb="FF000000"/>
        <rFont val="Times New Roman"/>
        <charset val="134"/>
      </rPr>
      <t>AR</t>
    </r>
    <r>
      <rPr>
        <sz val="10"/>
        <color rgb="FF000000"/>
        <rFont val="仿宋_GB2312"/>
        <charset val="134"/>
      </rPr>
      <t>眼动交互方法和系统</t>
    </r>
  </si>
  <si>
    <r>
      <rPr>
        <sz val="10"/>
        <rFont val="Times New Roman"/>
        <charset val="134"/>
      </rPr>
      <t>2/6(</t>
    </r>
    <r>
      <rPr>
        <sz val="10"/>
        <rFont val="仿宋_GB2312"/>
        <charset val="134"/>
      </rPr>
      <t>导</t>
    </r>
    <r>
      <rPr>
        <sz val="10"/>
        <rFont val="Times New Roman"/>
        <charset val="134"/>
      </rPr>
      <t>1)</t>
    </r>
  </si>
  <si>
    <r>
      <rPr>
        <sz val="10"/>
        <color rgb="FF000000"/>
        <rFont val="仿宋_GB2312"/>
        <charset val="134"/>
      </rPr>
      <t>一种多感官可重构的有形桌面交互系统</t>
    </r>
  </si>
  <si>
    <r>
      <rPr>
        <sz val="10"/>
        <color rgb="FF000000"/>
        <rFont val="仿宋_GB2312"/>
        <charset val="134"/>
      </rPr>
      <t>是</t>
    </r>
    <r>
      <rPr>
        <sz val="10"/>
        <color rgb="FF000000"/>
        <rFont val="Times New Roman"/>
        <charset val="134"/>
      </rPr>
      <t>(2023.03.28)</t>
    </r>
  </si>
  <si>
    <r>
      <rPr>
        <sz val="10"/>
        <color rgb="FF000000"/>
        <rFont val="仿宋_GB2312"/>
        <charset val="134"/>
      </rPr>
      <t>邹宁</t>
    </r>
    <r>
      <rPr>
        <sz val="10"/>
        <color rgb="FF000000"/>
        <rFont val="Times New Roman"/>
        <charset val="134"/>
      </rPr>
      <t>;</t>
    </r>
    <r>
      <rPr>
        <sz val="10"/>
        <color rgb="FF000000"/>
        <rFont val="仿宋_GB2312"/>
        <charset val="134"/>
      </rPr>
      <t>张晓菡</t>
    </r>
  </si>
  <si>
    <r>
      <rPr>
        <sz val="10"/>
        <rFont val="Times New Roman"/>
        <charset val="134"/>
      </rPr>
      <t>2/2(</t>
    </r>
    <r>
      <rPr>
        <sz val="10"/>
        <rFont val="仿宋_GB2312"/>
        <charset val="134"/>
      </rPr>
      <t>导</t>
    </r>
    <r>
      <rPr>
        <sz val="10"/>
        <rFont val="Times New Roman"/>
        <charset val="134"/>
      </rPr>
      <t>1)</t>
    </r>
  </si>
  <si>
    <r>
      <rPr>
        <sz val="10"/>
        <color rgb="FF000000"/>
        <rFont val="仿宋_GB2312"/>
        <charset val="134"/>
      </rPr>
      <t>一种基于主动学习和半监督学习的智能电力巡检方法</t>
    </r>
  </si>
  <si>
    <r>
      <rPr>
        <sz val="10"/>
        <rFont val="Times New Roman"/>
        <charset val="134"/>
      </rPr>
      <t>3/6(</t>
    </r>
    <r>
      <rPr>
        <sz val="10"/>
        <rFont val="仿宋_GB2312"/>
        <charset val="134"/>
      </rPr>
      <t>导</t>
    </r>
    <r>
      <rPr>
        <sz val="10"/>
        <rFont val="Times New Roman"/>
        <charset val="134"/>
      </rPr>
      <t>1)</t>
    </r>
  </si>
  <si>
    <r>
      <rPr>
        <sz val="10"/>
        <color rgb="FF000000"/>
        <rFont val="仿宋_GB2312"/>
        <charset val="134"/>
      </rPr>
      <t>一种无源驱鸟装置</t>
    </r>
  </si>
  <si>
    <r>
      <rPr>
        <sz val="10"/>
        <rFont val="Times New Roman"/>
        <charset val="134"/>
      </rPr>
      <t>3/5(</t>
    </r>
    <r>
      <rPr>
        <sz val="10"/>
        <rFont val="仿宋_GB2312"/>
        <charset val="134"/>
      </rPr>
      <t>导</t>
    </r>
    <r>
      <rPr>
        <sz val="10"/>
        <rFont val="Times New Roman"/>
        <charset val="134"/>
      </rPr>
      <t>1)</t>
    </r>
  </si>
  <si>
    <r>
      <rPr>
        <sz val="10"/>
        <color rgb="FF000000"/>
        <rFont val="仿宋_GB2312"/>
        <charset val="134"/>
      </rPr>
      <t>一种基于有形用户界面的汉字学习系统及其工作方法</t>
    </r>
  </si>
  <si>
    <r>
      <rPr>
        <sz val="10"/>
        <rFont val="Times New Roman"/>
        <charset val="134"/>
      </rPr>
      <t>4/7(</t>
    </r>
    <r>
      <rPr>
        <sz val="10"/>
        <rFont val="仿宋_GB2312"/>
        <charset val="134"/>
      </rPr>
      <t>导</t>
    </r>
    <r>
      <rPr>
        <sz val="10"/>
        <rFont val="Times New Roman"/>
        <charset val="134"/>
      </rPr>
      <t>1)</t>
    </r>
  </si>
  <si>
    <r>
      <rPr>
        <sz val="10"/>
        <rFont val="仿宋_GB2312"/>
        <charset val="134"/>
      </rPr>
      <t>余艾琳</t>
    </r>
  </si>
  <si>
    <r>
      <rPr>
        <sz val="10"/>
        <color rgb="FF000000"/>
        <rFont val="仿宋_GB2312"/>
        <charset val="134"/>
      </rPr>
      <t>用户体验设计</t>
    </r>
  </si>
  <si>
    <r>
      <rPr>
        <sz val="10"/>
        <color rgb="FF000000"/>
        <rFont val="仿宋_GB2312"/>
        <charset val="134"/>
      </rPr>
      <t>出版社：高等教育出版社（国家级）</t>
    </r>
  </si>
  <si>
    <r>
      <rPr>
        <sz val="10"/>
        <color rgb="FF000000"/>
        <rFont val="Times New Roman"/>
        <charset val="134"/>
      </rPr>
      <t>2022</t>
    </r>
    <r>
      <rPr>
        <sz val="10"/>
        <color rgb="FF000000"/>
        <rFont val="仿宋_GB2312"/>
        <charset val="134"/>
      </rPr>
      <t>年</t>
    </r>
    <r>
      <rPr>
        <sz val="10"/>
        <color rgb="FF000000"/>
        <rFont val="Times New Roman"/>
        <charset val="134"/>
      </rPr>
      <t>12</t>
    </r>
    <r>
      <rPr>
        <sz val="10"/>
        <color rgb="FF000000"/>
        <rFont val="仿宋_GB2312"/>
        <charset val="134"/>
      </rPr>
      <t>月</t>
    </r>
  </si>
  <si>
    <r>
      <rPr>
        <sz val="10"/>
        <color rgb="FF000000"/>
        <rFont val="仿宋_GB2312"/>
        <charset val="134"/>
      </rPr>
      <t>著作</t>
    </r>
  </si>
  <si>
    <r>
      <rPr>
        <sz val="10"/>
        <color rgb="FF000000"/>
        <rFont val="仿宋_GB2312"/>
        <charset val="134"/>
      </rPr>
      <t>参与本书第五章的撰写，共计</t>
    </r>
    <r>
      <rPr>
        <sz val="10"/>
        <color rgb="FF000000"/>
        <rFont val="Times New Roman"/>
        <charset val="134"/>
      </rPr>
      <t>3</t>
    </r>
    <r>
      <rPr>
        <sz val="10"/>
        <color rgb="FF000000"/>
        <rFont val="仿宋_GB2312"/>
        <charset val="134"/>
      </rPr>
      <t>万字以上</t>
    </r>
  </si>
  <si>
    <t>K Design-Hero</t>
  </si>
  <si>
    <r>
      <rPr>
        <sz val="10"/>
        <color rgb="FF000000"/>
        <rFont val="Times New Roman"/>
        <charset val="134"/>
      </rPr>
      <t>B</t>
    </r>
    <r>
      <rPr>
        <sz val="10"/>
        <color rgb="FF000000"/>
        <rFont val="仿宋_GB2312"/>
        <charset val="134"/>
      </rPr>
      <t>类二等奖</t>
    </r>
  </si>
  <si>
    <r>
      <rPr>
        <sz val="10"/>
        <rFont val="仿宋_GB2312"/>
        <charset val="134"/>
      </rPr>
      <t>朱佳莹</t>
    </r>
  </si>
  <si>
    <r>
      <rPr>
        <sz val="10"/>
        <rFont val="仿宋_GB2312"/>
        <charset val="134"/>
      </rPr>
      <t>一种可便携移动的照明装置及具有该照明装置的平衡车</t>
    </r>
  </si>
  <si>
    <r>
      <rPr>
        <sz val="10"/>
        <rFont val="仿宋_GB2312"/>
        <charset val="134"/>
      </rPr>
      <t>是</t>
    </r>
    <r>
      <rPr>
        <sz val="10"/>
        <rFont val="Times New Roman"/>
        <charset val="134"/>
      </rPr>
      <t>(2023.1.31)</t>
    </r>
  </si>
  <si>
    <r>
      <rPr>
        <sz val="10"/>
        <rFont val="仿宋_GB2312"/>
        <charset val="134"/>
      </rPr>
      <t>朱佳莹、罗佳</t>
    </r>
  </si>
  <si>
    <r>
      <rPr>
        <sz val="10"/>
        <rFont val="仿宋_GB2312"/>
        <charset val="134"/>
      </rPr>
      <t>党支部书记素能大赛优胜奖</t>
    </r>
  </si>
  <si>
    <r>
      <rPr>
        <sz val="10"/>
        <rFont val="仿宋_GB2312"/>
        <charset val="134"/>
      </rPr>
      <t>浙江大学党委</t>
    </r>
  </si>
  <si>
    <r>
      <rPr>
        <sz val="10"/>
        <rFont val="仿宋_GB2312"/>
        <charset val="134"/>
      </rPr>
      <t>优胜奖</t>
    </r>
  </si>
  <si>
    <r>
      <rPr>
        <sz val="10"/>
        <rFont val="仿宋_GB2312"/>
        <charset val="134"/>
      </rPr>
      <t>李晓林</t>
    </r>
  </si>
  <si>
    <r>
      <rPr>
        <sz val="10"/>
        <rFont val="Times New Roman"/>
        <charset val="134"/>
      </rPr>
      <t>3/4(</t>
    </r>
    <r>
      <rPr>
        <sz val="10"/>
        <rFont val="仿宋_GB2312"/>
        <charset val="134"/>
      </rPr>
      <t>导</t>
    </r>
    <r>
      <rPr>
        <sz val="10"/>
        <rFont val="Times New Roman"/>
        <charset val="134"/>
      </rPr>
      <t>1)</t>
    </r>
  </si>
  <si>
    <r>
      <rPr>
        <sz val="10"/>
        <rFont val="仿宋_GB2312"/>
        <charset val="134"/>
      </rPr>
      <t>邹宁</t>
    </r>
    <r>
      <rPr>
        <sz val="10"/>
        <rFont val="Times New Roman"/>
        <charset val="134"/>
      </rPr>
      <t>;</t>
    </r>
    <r>
      <rPr>
        <sz val="10"/>
        <rFont val="仿宋_GB2312"/>
        <charset val="134"/>
      </rPr>
      <t>赵子涵</t>
    </r>
    <r>
      <rPr>
        <sz val="10"/>
        <rFont val="Times New Roman"/>
        <charset val="134"/>
      </rPr>
      <t>;</t>
    </r>
    <r>
      <rPr>
        <sz val="10"/>
        <rFont val="仿宋_GB2312"/>
        <charset val="134"/>
      </rPr>
      <t>张晓菡</t>
    </r>
    <r>
      <rPr>
        <sz val="10"/>
        <rFont val="Times New Roman"/>
        <charset val="134"/>
      </rPr>
      <t>;</t>
    </r>
    <r>
      <rPr>
        <sz val="10"/>
        <rFont val="仿宋_GB2312"/>
        <charset val="134"/>
      </rPr>
      <t>李晓林</t>
    </r>
  </si>
  <si>
    <r>
      <rPr>
        <sz val="10"/>
        <rFont val="Times New Roman"/>
        <charset val="134"/>
      </rPr>
      <t>2/7(</t>
    </r>
    <r>
      <rPr>
        <sz val="10"/>
        <rFont val="仿宋_GB2312"/>
        <charset val="134"/>
      </rPr>
      <t>导</t>
    </r>
    <r>
      <rPr>
        <sz val="10"/>
        <rFont val="Times New Roman"/>
        <charset val="134"/>
      </rPr>
      <t>1)</t>
    </r>
  </si>
  <si>
    <t>A new CAPTCHA based on facial expression recognition</t>
  </si>
  <si>
    <t>2023 5th International Conference on Artificial Intelligence and Computer Science (AICS 2023)</t>
  </si>
  <si>
    <r>
      <rPr>
        <sz val="10"/>
        <rFont val="仿宋_GB2312"/>
        <charset val="134"/>
      </rPr>
      <t>其他</t>
    </r>
    <r>
      <rPr>
        <sz val="10"/>
        <rFont val="Times New Roman"/>
        <charset val="134"/>
      </rPr>
      <t>EI</t>
    </r>
    <r>
      <rPr>
        <sz val="10"/>
        <rFont val="仿宋_GB2312"/>
        <charset val="134"/>
      </rPr>
      <t>会议论文</t>
    </r>
  </si>
  <si>
    <t>A New Power Inspection Method Based on Active and Semi-Supervised Learning</t>
  </si>
  <si>
    <t>The 11th International Symposium on Project Management (ISPM 2023)</t>
  </si>
  <si>
    <r>
      <rPr>
        <sz val="10"/>
        <color theme="1"/>
        <rFont val="Times New Roman"/>
        <charset val="134"/>
      </rPr>
      <t>2023</t>
    </r>
    <r>
      <rPr>
        <sz val="10"/>
        <color theme="1"/>
        <rFont val="仿宋_GB2312"/>
        <charset val="134"/>
      </rPr>
      <t>年</t>
    </r>
    <r>
      <rPr>
        <sz val="10"/>
        <color theme="1"/>
        <rFont val="Times New Roman"/>
        <charset val="134"/>
      </rPr>
      <t>6</t>
    </r>
    <r>
      <rPr>
        <sz val="10"/>
        <color theme="1"/>
        <rFont val="仿宋_GB2312"/>
        <charset val="134"/>
      </rPr>
      <t>月</t>
    </r>
  </si>
  <si>
    <r>
      <rPr>
        <sz val="10"/>
        <rFont val="Times New Roman"/>
        <charset val="134"/>
      </rPr>
      <t>EI</t>
    </r>
    <r>
      <rPr>
        <sz val="10"/>
        <rFont val="仿宋_GB2312"/>
        <charset val="134"/>
      </rPr>
      <t>会议论文</t>
    </r>
  </si>
  <si>
    <r>
      <rPr>
        <sz val="10"/>
        <rFont val="Times New Roman"/>
        <charset val="134"/>
      </rPr>
      <t>4/6(</t>
    </r>
    <r>
      <rPr>
        <sz val="10"/>
        <rFont val="仿宋_GB2312"/>
        <charset val="134"/>
      </rPr>
      <t>导</t>
    </r>
    <r>
      <rPr>
        <sz val="10"/>
        <rFont val="Times New Roman"/>
        <charset val="134"/>
      </rPr>
      <t>1)</t>
    </r>
  </si>
  <si>
    <r>
      <rPr>
        <sz val="10"/>
        <rFont val="仿宋_GB2312"/>
        <charset val="134"/>
      </rPr>
      <t>基于</t>
    </r>
    <r>
      <rPr>
        <sz val="10"/>
        <rFont val="Times New Roman"/>
        <charset val="134"/>
      </rPr>
      <t>RFID</t>
    </r>
    <r>
      <rPr>
        <sz val="10"/>
        <rFont val="仿宋_GB2312"/>
        <charset val="134"/>
      </rPr>
      <t>和</t>
    </r>
    <r>
      <rPr>
        <sz val="10"/>
        <rFont val="Times New Roman"/>
        <charset val="134"/>
      </rPr>
      <t>CAD</t>
    </r>
    <r>
      <rPr>
        <sz val="10"/>
        <rFont val="仿宋_GB2312"/>
        <charset val="134"/>
      </rPr>
      <t>的建筑设备管理系统的可视化模型构建方法</t>
    </r>
  </si>
  <si>
    <r>
      <rPr>
        <sz val="10"/>
        <rFont val="仿宋_GB2312"/>
        <charset val="134"/>
      </rPr>
      <t>是</t>
    </r>
    <r>
      <rPr>
        <sz val="10"/>
        <rFont val="Times New Roman"/>
        <charset val="134"/>
      </rPr>
      <t>(2022.10.27)</t>
    </r>
  </si>
  <si>
    <r>
      <rPr>
        <sz val="10"/>
        <rFont val="仿宋_GB2312"/>
        <charset val="134"/>
      </rPr>
      <t>张婷</t>
    </r>
    <r>
      <rPr>
        <sz val="10"/>
        <rFont val="Times New Roman"/>
        <charset val="134"/>
      </rPr>
      <t xml:space="preserve">; </t>
    </r>
    <r>
      <rPr>
        <sz val="10"/>
        <rFont val="仿宋_GB2312"/>
        <charset val="134"/>
      </rPr>
      <t>李晓林</t>
    </r>
    <r>
      <rPr>
        <sz val="10"/>
        <rFont val="Times New Roman"/>
        <charset val="134"/>
      </rPr>
      <t xml:space="preserve">; </t>
    </r>
    <r>
      <rPr>
        <sz val="10"/>
        <rFont val="仿宋_GB2312"/>
        <charset val="134"/>
      </rPr>
      <t>柴春雷</t>
    </r>
    <r>
      <rPr>
        <sz val="10"/>
        <rFont val="Times New Roman"/>
        <charset val="134"/>
      </rPr>
      <t xml:space="preserve">; </t>
    </r>
    <r>
      <rPr>
        <sz val="10"/>
        <rFont val="仿宋_GB2312"/>
        <charset val="134"/>
      </rPr>
      <t>王冠云</t>
    </r>
    <r>
      <rPr>
        <sz val="10"/>
        <rFont val="Times New Roman"/>
        <charset val="134"/>
      </rPr>
      <t xml:space="preserve">; </t>
    </r>
    <r>
      <rPr>
        <sz val="10"/>
        <rFont val="仿宋_GB2312"/>
        <charset val="134"/>
      </rPr>
      <t>陶冶</t>
    </r>
    <r>
      <rPr>
        <sz val="10"/>
        <rFont val="Times New Roman"/>
        <charset val="134"/>
      </rPr>
      <t xml:space="preserve">; </t>
    </r>
    <r>
      <rPr>
        <sz val="10"/>
        <rFont val="仿宋_GB2312"/>
        <charset val="134"/>
      </rPr>
      <t>张东亮</t>
    </r>
    <r>
      <rPr>
        <sz val="10"/>
        <rFont val="Times New Roman"/>
        <charset val="134"/>
      </rPr>
      <t xml:space="preserve">; </t>
    </r>
    <r>
      <rPr>
        <sz val="10"/>
        <rFont val="仿宋_GB2312"/>
        <charset val="134"/>
      </rPr>
      <t>周磊晶；赵晓亮；陈柳青；高子惠</t>
    </r>
  </si>
  <si>
    <r>
      <rPr>
        <sz val="10"/>
        <rFont val="Times New Roman"/>
        <charset val="134"/>
      </rPr>
      <t>2/10(</t>
    </r>
    <r>
      <rPr>
        <sz val="10"/>
        <rFont val="仿宋_GB2312"/>
        <charset val="134"/>
      </rPr>
      <t>导</t>
    </r>
    <r>
      <rPr>
        <sz val="10"/>
        <rFont val="Times New Roman"/>
        <charset val="134"/>
      </rPr>
      <t>1)</t>
    </r>
  </si>
  <si>
    <r>
      <rPr>
        <sz val="10"/>
        <rFont val="仿宋_GB2312"/>
        <charset val="134"/>
      </rPr>
      <t>陈逸</t>
    </r>
  </si>
  <si>
    <r>
      <rPr>
        <sz val="10"/>
        <color rgb="FF000000"/>
        <rFont val="Times New Roman"/>
        <charset val="134"/>
      </rPr>
      <t>3/6(</t>
    </r>
    <r>
      <rPr>
        <sz val="10"/>
        <color rgb="FF000000"/>
        <rFont val="仿宋_GB2312"/>
        <charset val="134"/>
      </rPr>
      <t>导</t>
    </r>
    <r>
      <rPr>
        <sz val="10"/>
        <color rgb="FF000000"/>
        <rFont val="Times New Roman"/>
        <charset val="134"/>
      </rPr>
      <t>1)</t>
    </r>
  </si>
  <si>
    <r>
      <rPr>
        <sz val="10"/>
        <rFont val="仿宋_GB2312"/>
        <charset val="134"/>
      </rPr>
      <t>雷煜</t>
    </r>
  </si>
  <si>
    <t>Research on the Application of Emotional Design in A Heated Non-Burning Tobacco Product</t>
  </si>
  <si>
    <t>Design Studies and Intelligence Engineering</t>
  </si>
  <si>
    <r>
      <rPr>
        <sz val="10"/>
        <color rgb="FF000000"/>
        <rFont val="Times New Roman"/>
        <charset val="134"/>
      </rPr>
      <t>2023</t>
    </r>
    <r>
      <rPr>
        <sz val="10"/>
        <color rgb="FF000000"/>
        <rFont val="仿宋_GB2312"/>
        <charset val="134"/>
      </rPr>
      <t>年</t>
    </r>
    <r>
      <rPr>
        <sz val="10"/>
        <color rgb="FF000000"/>
        <rFont val="Times New Roman"/>
        <charset val="134"/>
      </rPr>
      <t>1</t>
    </r>
    <r>
      <rPr>
        <sz val="10"/>
        <color rgb="FF000000"/>
        <rFont val="仿宋_GB2312"/>
        <charset val="134"/>
      </rPr>
      <t>月</t>
    </r>
  </si>
  <si>
    <r>
      <rPr>
        <sz val="10"/>
        <color rgb="FF000000"/>
        <rFont val="仿宋_GB2312"/>
        <charset val="134"/>
      </rPr>
      <t>其他</t>
    </r>
    <r>
      <rPr>
        <sz val="10"/>
        <color rgb="FF000000"/>
        <rFont val="Times New Roman"/>
        <charset val="134"/>
      </rPr>
      <t>EI</t>
    </r>
    <r>
      <rPr>
        <sz val="10"/>
        <color rgb="FF000000"/>
        <rFont val="仿宋_GB2312"/>
        <charset val="134"/>
      </rPr>
      <t>会议论文</t>
    </r>
  </si>
  <si>
    <r>
      <rPr>
        <sz val="10"/>
        <color rgb="FF000000"/>
        <rFont val="仿宋_GB2312"/>
        <charset val="134"/>
      </rPr>
      <t>雷煜、项钰笛、叶子怡、周之瑜</t>
    </r>
  </si>
  <si>
    <t>3/6</t>
  </si>
  <si>
    <t>UXDA-Hero</t>
  </si>
  <si>
    <r>
      <rPr>
        <sz val="10"/>
        <color rgb="FF000000"/>
        <rFont val="Times New Roman"/>
        <charset val="134"/>
      </rPr>
      <t>B</t>
    </r>
    <r>
      <rPr>
        <sz val="10"/>
        <color rgb="FF000000"/>
        <rFont val="仿宋_GB2312"/>
        <charset val="134"/>
      </rPr>
      <t>类三等奖</t>
    </r>
  </si>
  <si>
    <r>
      <rPr>
        <sz val="10"/>
        <color rgb="FF000000"/>
        <rFont val="仿宋_GB2312"/>
        <charset val="134"/>
      </rPr>
      <t>杨晟，余艾琳，王枫</t>
    </r>
    <r>
      <rPr>
        <sz val="10"/>
        <color rgb="FF000000"/>
        <rFont val="宋体"/>
        <charset val="134"/>
      </rPr>
      <t>淯</t>
    </r>
    <r>
      <rPr>
        <sz val="10"/>
        <color rgb="FF000000"/>
        <rFont val="仿宋_GB2312"/>
        <charset val="134"/>
      </rPr>
      <t>，李航，张静</t>
    </r>
  </si>
  <si>
    <r>
      <rPr>
        <sz val="10"/>
        <rFont val="仿宋_GB2312"/>
        <charset val="134"/>
      </rPr>
      <t>张威虎</t>
    </r>
  </si>
  <si>
    <r>
      <rPr>
        <sz val="10"/>
        <rFont val="仿宋_GB2312"/>
        <charset val="134"/>
      </rPr>
      <t>马嘉依</t>
    </r>
  </si>
  <si>
    <r>
      <rPr>
        <sz val="10"/>
        <rFont val="Times New Roman"/>
        <charset val="134"/>
      </rPr>
      <t>CCF A</t>
    </r>
    <r>
      <rPr>
        <sz val="10"/>
        <rFont val="仿宋_GB2312"/>
        <charset val="134"/>
      </rPr>
      <t>类论文</t>
    </r>
  </si>
  <si>
    <r>
      <rPr>
        <sz val="10"/>
        <rFont val="仿宋_GB2312"/>
        <charset val="134"/>
      </rPr>
      <t>徐雯杰，马嘉依，姚嘉玉，林伟嘉，张超，夏暄赫，庄楠，翁诗彤，谢晓倩，冯书阅，应放天，</t>
    </r>
    <r>
      <rPr>
        <sz val="10"/>
        <rFont val="Times New Roman"/>
        <charset val="134"/>
      </rPr>
      <t>Preben Hansen</t>
    </r>
    <r>
      <rPr>
        <sz val="10"/>
        <rFont val="仿宋_GB2312"/>
        <charset val="134"/>
      </rPr>
      <t>，姚</t>
    </r>
    <r>
      <rPr>
        <sz val="10"/>
        <rFont val="宋体"/>
        <charset val="134"/>
      </rPr>
      <t>琤</t>
    </r>
  </si>
  <si>
    <r>
      <rPr>
        <sz val="10"/>
        <color rgb="FF000000"/>
        <rFont val="Times New Roman"/>
        <charset val="134"/>
      </rPr>
      <t>1/13(</t>
    </r>
    <r>
      <rPr>
        <sz val="10"/>
        <color rgb="FF000000"/>
        <rFont val="仿宋_GB2312"/>
        <charset val="134"/>
      </rPr>
      <t>导</t>
    </r>
    <r>
      <rPr>
        <sz val="10"/>
        <color rgb="FF000000"/>
        <rFont val="Times New Roman"/>
        <charset val="134"/>
      </rPr>
      <t>1)</t>
    </r>
  </si>
  <si>
    <r>
      <rPr>
        <sz val="10"/>
        <rFont val="仿宋_GB2312"/>
        <charset val="134"/>
      </rPr>
      <t>冯书阅，林伟嘉，马嘉依，姚嘉玉，张超</t>
    </r>
  </si>
  <si>
    <r>
      <rPr>
        <sz val="10"/>
        <rFont val="仿宋_GB2312"/>
        <charset val="134"/>
      </rPr>
      <t>洪芷晴</t>
    </r>
  </si>
  <si>
    <r>
      <rPr>
        <sz val="10"/>
        <rFont val="仿宋_GB2312"/>
        <charset val="134"/>
      </rPr>
      <t>电子信息</t>
    </r>
    <r>
      <rPr>
        <sz val="10"/>
        <rFont val="Times New Roman"/>
        <charset val="134"/>
      </rPr>
      <t>2201</t>
    </r>
    <r>
      <rPr>
        <sz val="10"/>
        <rFont val="仿宋_GB2312"/>
        <charset val="134"/>
      </rPr>
      <t>班</t>
    </r>
  </si>
  <si>
    <t>UniSinger: Unified End-to-End Singing Voice Synthesis With Cross-Modality Information Matching</t>
  </si>
  <si>
    <t>MM '23: Proceedings of the 31th ACM International Conference on Multimedia</t>
  </si>
  <si>
    <t>Zhiqing Hong, Chenye Cui, Rongjie Huang, Lichao Zhang, Jinglin Liu, Jinzheng He, Zhou Zhao</t>
  </si>
  <si>
    <t>https://github.com/AIGC-Audio/AudioGPT</t>
  </si>
  <si>
    <r>
      <rPr>
        <sz val="10"/>
        <rFont val="仿宋_GB2312"/>
        <charset val="0"/>
      </rPr>
      <t>史作成</t>
    </r>
  </si>
  <si>
    <r>
      <rPr>
        <sz val="10"/>
        <rFont val="仿宋_GB2312"/>
        <charset val="0"/>
      </rPr>
      <t>电子信息</t>
    </r>
    <r>
      <rPr>
        <sz val="10"/>
        <rFont val="Times New Roman"/>
        <charset val="0"/>
      </rPr>
      <t>2201</t>
    </r>
  </si>
  <si>
    <t>Legion: Automatically Pushing the Envelope of Multi-GPU System for Billion-Scale GNN Training</t>
  </si>
  <si>
    <t>USENIX ATC'23</t>
  </si>
  <si>
    <t>Jie Sun1, Li Su2, Zuocheng Shi1, Wenting Shen2, Zeke Wang1
Lei Wang2, Jie Zhang1, Yong Li2, Wenyuan Yu2, Jingren Zhou2, Fei Wu1,3</t>
  </si>
  <si>
    <t>3/11</t>
  </si>
  <si>
    <r>
      <rPr>
        <sz val="10"/>
        <rFont val="仿宋_GB2312"/>
        <charset val="0"/>
      </rPr>
      <t>《面向图神经网络学习的大图采样加速》</t>
    </r>
  </si>
  <si>
    <r>
      <rPr>
        <sz val="10"/>
        <rFont val="仿宋_GB2312"/>
        <charset val="0"/>
      </rPr>
      <t>是</t>
    </r>
  </si>
  <si>
    <r>
      <rPr>
        <sz val="10"/>
        <rFont val="仿宋_GB2312"/>
        <charset val="0"/>
      </rPr>
      <t>？</t>
    </r>
  </si>
  <si>
    <r>
      <rPr>
        <sz val="10"/>
        <rFont val="仿宋_GB2312"/>
        <charset val="0"/>
      </rPr>
      <t>杨千</t>
    </r>
  </si>
  <si>
    <t>FluentSpeech: Stutter-Oriented Automatic Speech Editing with Context-Aware Diffusion Models</t>
  </si>
  <si>
    <t>Annual Meeting of the Association for Computational Linguistics</t>
  </si>
  <si>
    <t>Ziyue Jiang, Qian Yang,Jialong Zuo, Zhenhui Ye, Rongjie Huang, Yi Ren, Zhou Zhao</t>
  </si>
  <si>
    <t>Dict-TTS: Learning to Pronounce with Prior Dictionary Knowledge for Text-to-Speech</t>
  </si>
  <si>
    <t>The Neural Information Processing Systems </t>
  </si>
  <si>
    <t>Ziyue Jiang, Zhe Su, Zhou Zhao, Qian Yang, Yi Ren, Jinglin Liu, Zhenhui Ye</t>
  </si>
  <si>
    <r>
      <rPr>
        <sz val="10"/>
        <color rgb="FF000000"/>
        <rFont val="Times New Roman"/>
        <charset val="0"/>
      </rPr>
      <t>4</t>
    </r>
    <r>
      <rPr>
        <sz val="10"/>
        <color rgb="FF000000"/>
        <rFont val="仿宋_GB2312"/>
        <charset val="0"/>
      </rPr>
      <t>（导</t>
    </r>
    <r>
      <rPr>
        <sz val="10"/>
        <color rgb="FF000000"/>
        <rFont val="Times New Roman"/>
        <charset val="0"/>
      </rPr>
      <t>3</t>
    </r>
    <r>
      <rPr>
        <sz val="10"/>
        <color rgb="FF000000"/>
        <rFont val="仿宋_GB2312"/>
        <charset val="0"/>
      </rPr>
      <t>）</t>
    </r>
    <r>
      <rPr>
        <sz val="10"/>
        <color rgb="FF000000"/>
        <rFont val="Times New Roman"/>
        <charset val="0"/>
      </rPr>
      <t>/7</t>
    </r>
  </si>
  <si>
    <r>
      <rPr>
        <sz val="10"/>
        <rFont val="仿宋_GB2312"/>
        <charset val="134"/>
      </rPr>
      <t>鲁佳辰</t>
    </r>
  </si>
  <si>
    <t>Emotion Recognition via 3D Skeleton based Gait Analysis using Multi-thread Attention Graph Convolutional Networks</t>
  </si>
  <si>
    <t>PRCV2023</t>
  </si>
  <si>
    <t>Jiachen Lu, Zhihao Wang, Zhongguang Zhang, Yawen Du, Yulin Zhou,Zhao Wang</t>
  </si>
  <si>
    <r>
      <rPr>
        <sz val="10"/>
        <color rgb="FF000000"/>
        <rFont val="仿宋_GB2312"/>
        <charset val="134"/>
      </rPr>
      <t>朱晴川</t>
    </r>
  </si>
  <si>
    <r>
      <rPr>
        <sz val="10"/>
        <color rgb="FF000000"/>
        <rFont val="仿宋_GB2312"/>
        <charset val="134"/>
      </rPr>
      <t>电子信息</t>
    </r>
    <r>
      <rPr>
        <sz val="10"/>
        <color rgb="FF000000"/>
        <rFont val="Times New Roman"/>
        <charset val="134"/>
      </rPr>
      <t>2201</t>
    </r>
  </si>
  <si>
    <t>Mesh Denoising via Rotation-Equivariant Models and Generated Realistic Noise</t>
  </si>
  <si>
    <r>
      <rPr>
        <sz val="10"/>
        <color rgb="FF000000"/>
        <rFont val="仿宋_GB2312"/>
        <charset val="134"/>
      </rPr>
      <t>杨思鹏，任文慧，曾玺文，朱晴川</t>
    </r>
  </si>
  <si>
    <r>
      <rPr>
        <sz val="10"/>
        <color rgb="FF000000"/>
        <rFont val="仿宋_GB2312"/>
        <charset val="134"/>
      </rPr>
      <t>移动端超分辨率插帧项目</t>
    </r>
  </si>
  <si>
    <r>
      <rPr>
        <sz val="10"/>
        <color rgb="FF000000"/>
        <rFont val="仿宋_GB2312"/>
        <charset val="134"/>
      </rPr>
      <t>杨思鹏，赵云路，朱晴川，张婧，黄鸿宇</t>
    </r>
  </si>
  <si>
    <r>
      <rPr>
        <sz val="10"/>
        <rFont val="仿宋_GB2312"/>
        <charset val="134"/>
      </rPr>
      <t>董志昂</t>
    </r>
  </si>
  <si>
    <t>Multi-Scale Receptive Fields Convolutional Network for Action</t>
  </si>
  <si>
    <t>Applied Sciences</t>
  </si>
  <si>
    <t>Zhiang Dong, Miao Xie, Xiaoqiang Li</t>
  </si>
  <si>
    <t>Portmanteau Word Detection based on LD Algorithm</t>
  </si>
  <si>
    <t>ISBDAS 2023</t>
  </si>
  <si>
    <r>
      <rPr>
        <sz val="10"/>
        <rFont val="Times New Roman"/>
        <charset val="0"/>
      </rPr>
      <t>EI</t>
    </r>
    <r>
      <rPr>
        <sz val="10"/>
        <rFont val="仿宋_GB2312"/>
        <charset val="134"/>
      </rPr>
      <t>论文</t>
    </r>
  </si>
  <si>
    <t>Ziyan Zhao, Qin Huang, Zhiang Dong, Hui Fanga, Wei Zhang</t>
  </si>
  <si>
    <r>
      <rPr>
        <sz val="10"/>
        <rFont val="仿宋_GB2312"/>
        <charset val="0"/>
      </rPr>
      <t>刘文锐</t>
    </r>
  </si>
  <si>
    <r>
      <rPr>
        <sz val="10"/>
        <rFont val="仿宋_GB2312"/>
        <charset val="0"/>
      </rPr>
      <t>预备党员</t>
    </r>
  </si>
  <si>
    <t>Sequential Style Consistency Learning for
Domain-Generalizable Text Recognition</t>
  </si>
  <si>
    <t>CICAI 2023</t>
  </si>
  <si>
    <t>2023.07.13</t>
  </si>
  <si>
    <t>Pengcheng Zhang
, Wenrui Liu
, Ning Wang
, Ran Shen
, Gang Sun
,
Xinghua Jiang
, Zheqian Chen
, Fei Wu
,Zhou Zhao</t>
  </si>
  <si>
    <r>
      <rPr>
        <sz val="10"/>
        <color rgb="FF000000"/>
        <rFont val="仿宋_GB2312"/>
        <charset val="0"/>
      </rPr>
      <t>马嘉晨</t>
    </r>
  </si>
  <si>
    <r>
      <rPr>
        <sz val="10"/>
        <color rgb="FF000000"/>
        <rFont val="仿宋_GB2312"/>
        <charset val="0"/>
      </rPr>
      <t>电子信息</t>
    </r>
    <r>
      <rPr>
        <sz val="10"/>
        <color rgb="FF000000"/>
        <rFont val="Times New Roman"/>
        <charset val="0"/>
      </rPr>
      <t>2202</t>
    </r>
    <r>
      <rPr>
        <sz val="10"/>
        <color rgb="FF000000"/>
        <rFont val="仿宋_GB2312"/>
        <charset val="0"/>
      </rPr>
      <t>班</t>
    </r>
  </si>
  <si>
    <r>
      <rPr>
        <sz val="10"/>
        <color rgb="FF000000"/>
        <rFont val="仿宋_GB2312"/>
        <charset val="0"/>
      </rPr>
      <t>团员</t>
    </r>
  </si>
  <si>
    <r>
      <rPr>
        <sz val="10"/>
        <color rgb="FF000000"/>
        <rFont val="仿宋_GB2312"/>
        <charset val="0"/>
      </rPr>
      <t>无</t>
    </r>
  </si>
  <si>
    <t>CAME: Contrastive Automated Model Evaluation</t>
  </si>
  <si>
    <r>
      <rPr>
        <sz val="10"/>
        <color rgb="FF000000"/>
        <rFont val="Times New Roman"/>
        <charset val="0"/>
      </rPr>
      <t>CCF A</t>
    </r>
    <r>
      <rPr>
        <sz val="10"/>
        <color rgb="FF000000"/>
        <rFont val="仿宋_GB2312"/>
        <charset val="0"/>
      </rPr>
      <t>类论文</t>
    </r>
  </si>
  <si>
    <t> Ru Peng, Qiuyang Duan, Haobo Wang, Jiachen Ma, Yanbo Jiang, Yongjun Tu, Xiu Jiang, Junbo Zhao</t>
  </si>
  <si>
    <t>3\8</t>
  </si>
  <si>
    <r>
      <rPr>
        <sz val="10"/>
        <color rgb="FF000000"/>
        <rFont val="仿宋_GB2312"/>
        <charset val="0"/>
      </rPr>
      <t>夏铭轩</t>
    </r>
  </si>
  <si>
    <t>SoLar: Sinkhorn Label Refinery for Imbalanced Partial-Label Learning</t>
  </si>
  <si>
    <t>NIPS</t>
  </si>
  <si>
    <t>Haobo Wang, Mingxuan Xia, Yixuan Li, Yuren Mao, Lei Feng, Gang Chen, Junbo Zhao</t>
  </si>
  <si>
    <t>2\7</t>
  </si>
  <si>
    <r>
      <rPr>
        <sz val="10"/>
        <color rgb="FF000000"/>
        <rFont val="仿宋_GB2312"/>
        <charset val="0"/>
      </rPr>
      <t>王鹏</t>
    </r>
  </si>
  <si>
    <r>
      <rPr>
        <sz val="10"/>
        <color rgb="FF000000"/>
        <rFont val="仿宋_GB2312"/>
        <charset val="0"/>
      </rPr>
      <t>软件工程</t>
    </r>
    <r>
      <rPr>
        <sz val="10"/>
        <color rgb="FF000000"/>
        <rFont val="Times New Roman"/>
        <charset val="0"/>
      </rPr>
      <t>2203</t>
    </r>
    <r>
      <rPr>
        <sz val="10"/>
        <color rgb="FF000000"/>
        <rFont val="仿宋_GB2312"/>
        <charset val="0"/>
      </rPr>
      <t>班</t>
    </r>
  </si>
  <si>
    <t xml:space="preserve">Reasoning Through Memorization: Nearest Neighbor Knowledge Graph Embeddings
</t>
  </si>
  <si>
    <t>NLPCC</t>
  </si>
  <si>
    <t>CCFC</t>
  </si>
  <si>
    <t>Peng Wang, Xin Xie, Xiaohan Wang, Ningyu Zhang</t>
  </si>
  <si>
    <t>A hybrid approach for emergency supplies site selection optimization: A case study of Changchun City using cellular automata and WK-means clustering</t>
  </si>
  <si>
    <t>ICCCBDA</t>
  </si>
  <si>
    <r>
      <rPr>
        <sz val="10"/>
        <color rgb="FF000000"/>
        <rFont val="Times New Roman"/>
        <charset val="0"/>
      </rPr>
      <t>EI</t>
    </r>
    <r>
      <rPr>
        <sz val="10"/>
        <color rgb="FF000000"/>
        <rFont val="仿宋_GB2312"/>
        <charset val="0"/>
      </rPr>
      <t>会议论文</t>
    </r>
  </si>
  <si>
    <t>Jieting Xu, Yuchi Huo, Peng Wang, Jiawei Lu</t>
  </si>
  <si>
    <r>
      <rPr>
        <sz val="10"/>
        <color rgb="FF000000"/>
        <rFont val="Times New Roman"/>
        <charset val="0"/>
      </rPr>
      <t>“</t>
    </r>
    <r>
      <rPr>
        <sz val="10"/>
        <color rgb="FF000000"/>
        <rFont val="仿宋_GB2312"/>
        <charset val="0"/>
      </rPr>
      <t>华为杯</t>
    </r>
    <r>
      <rPr>
        <sz val="10"/>
        <color rgb="FF000000"/>
        <rFont val="Times New Roman"/>
        <charset val="0"/>
      </rPr>
      <t xml:space="preserve">” </t>
    </r>
    <r>
      <rPr>
        <sz val="10"/>
        <color rgb="FF000000"/>
        <rFont val="仿宋_GB2312"/>
        <charset val="0"/>
      </rPr>
      <t>第十九届中国研究生数学建模竞赛</t>
    </r>
    <r>
      <rPr>
        <sz val="10"/>
        <color rgb="FF000000"/>
        <rFont val="Times New Roman"/>
        <charset val="0"/>
      </rPr>
      <t xml:space="preserve">
</t>
    </r>
  </si>
  <si>
    <r>
      <rPr>
        <sz val="10"/>
        <rFont val="仿宋_GB2312"/>
        <charset val="0"/>
      </rPr>
      <t>中国学位与研究生教育学会</t>
    </r>
  </si>
  <si>
    <r>
      <rPr>
        <sz val="10"/>
        <color rgb="FF000000"/>
        <rFont val="仿宋_GB2312"/>
        <charset val="0"/>
      </rPr>
      <t>三等奖</t>
    </r>
  </si>
  <si>
    <t>Jiawei Lu, Peng Wang, Jieting Xu</t>
  </si>
  <si>
    <t>DeepKE(https://github.com/zjunlp/DeepKE)</t>
  </si>
  <si>
    <t>EasyEdit(https://github.com/zjunlp/EasyEdit)</t>
  </si>
  <si>
    <r>
      <rPr>
        <sz val="10"/>
        <color rgb="FF000000"/>
        <rFont val="仿宋_GB2312"/>
        <charset val="0"/>
      </rPr>
      <t>徐逸伦</t>
    </r>
  </si>
  <si>
    <r>
      <rPr>
        <sz val="10"/>
        <color rgb="FF000000"/>
        <rFont val="仿宋_GB2312"/>
        <charset val="0"/>
      </rPr>
      <t>党员</t>
    </r>
  </si>
  <si>
    <t>DGLD(https://github.com/eaglelab-zju/DGLD)</t>
  </si>
  <si>
    <r>
      <rPr>
        <sz val="10"/>
        <color rgb="FF000000"/>
        <rFont val="仿宋_GB2312"/>
        <charset val="0"/>
      </rPr>
      <t>方泽雨</t>
    </r>
  </si>
  <si>
    <r>
      <rPr>
        <sz val="10"/>
        <color rgb="FF000000"/>
        <rFont val="仿宋_GB2312"/>
        <charset val="0"/>
      </rPr>
      <t>龚嘉豪</t>
    </r>
  </si>
  <si>
    <r>
      <rPr>
        <sz val="10"/>
        <color rgb="FF000000"/>
        <rFont val="仿宋_GB2312"/>
        <charset val="0"/>
      </rPr>
      <t>基于</t>
    </r>
    <r>
      <rPr>
        <sz val="10"/>
        <color rgb="FF000000"/>
        <rFont val="Times New Roman"/>
        <charset val="0"/>
      </rPr>
      <t>puppeteer</t>
    </r>
    <r>
      <rPr>
        <sz val="10"/>
        <color rgb="FF000000"/>
        <rFont val="仿宋_GB2312"/>
        <charset val="0"/>
      </rPr>
      <t>的网站无障碍合规性检测方法</t>
    </r>
  </si>
  <si>
    <r>
      <rPr>
        <sz val="10"/>
        <color rgb="FF000000"/>
        <rFont val="仿宋_GB2312"/>
        <charset val="0"/>
      </rPr>
      <t>发明专利</t>
    </r>
  </si>
  <si>
    <r>
      <rPr>
        <sz val="10"/>
        <color rgb="FF000000"/>
        <rFont val="仿宋_GB2312"/>
        <charset val="0"/>
      </rPr>
      <t>否</t>
    </r>
  </si>
  <si>
    <r>
      <rPr>
        <b/>
        <sz val="10"/>
        <color rgb="FF666666"/>
        <rFont val="仿宋_GB2312"/>
        <charset val="0"/>
      </rPr>
      <t>周晟</t>
    </r>
    <r>
      <rPr>
        <b/>
        <sz val="10"/>
        <color rgb="FF666666"/>
        <rFont val="Times New Roman"/>
        <charset val="0"/>
      </rPr>
      <t>; </t>
    </r>
    <r>
      <rPr>
        <b/>
        <sz val="10"/>
        <color indexed="9"/>
        <rFont val="仿宋_GB2312"/>
        <charset val="0"/>
      </rPr>
      <t>龚嘉豪</t>
    </r>
    <r>
      <rPr>
        <b/>
        <sz val="10"/>
        <color rgb="FF666666"/>
        <rFont val="Times New Roman"/>
        <charset val="0"/>
      </rPr>
      <t xml:space="preserve">; </t>
    </r>
    <r>
      <rPr>
        <b/>
        <sz val="10"/>
        <color rgb="FF666666"/>
        <rFont val="仿宋_GB2312"/>
        <charset val="0"/>
      </rPr>
      <t>卜佳俊</t>
    </r>
  </si>
  <si>
    <r>
      <rPr>
        <sz val="10"/>
        <color rgb="FF000000"/>
        <rFont val="仿宋_GB2312"/>
        <charset val="0"/>
      </rPr>
      <t>袁瑜谦</t>
    </r>
  </si>
  <si>
    <t>CCFA</t>
  </si>
  <si>
    <r>
      <rPr>
        <sz val="10"/>
        <color rgb="FF000000"/>
        <rFont val="仿宋_GB2312"/>
        <charset val="0"/>
      </rPr>
      <t>赖澄宇</t>
    </r>
  </si>
  <si>
    <r>
      <rPr>
        <sz val="10"/>
        <color rgb="FF000000"/>
        <rFont val="仿宋_GB2312"/>
        <charset val="0"/>
      </rPr>
      <t>徐承炀</t>
    </r>
  </si>
  <si>
    <t>Multi-label Classification of Road Cracks Based on Semantic-Aware Mixup</t>
  </si>
  <si>
    <t>CIPAE</t>
  </si>
  <si>
    <t>Chengyang Xu, Chunpeng Zhou, Zhi Yu</t>
  </si>
  <si>
    <r>
      <rPr>
        <sz val="10"/>
        <color rgb="FF000000"/>
        <rFont val="仿宋_GB2312"/>
        <charset val="0"/>
      </rPr>
      <t>金龙</t>
    </r>
  </si>
  <si>
    <t>A Comprehensive Study on Knowledge Graph Embedding over Relational Patterns Based on Rule Learning</t>
  </si>
  <si>
    <t>ISWC</t>
  </si>
  <si>
    <t>CCFB</t>
  </si>
  <si>
    <t>Long Jin,Zhen Yao,Mingyang Chen,Huajun Chen,Wen Zhang</t>
  </si>
  <si>
    <t>NeuralKG(https://github.com/zjukg/NeuralKG)</t>
  </si>
  <si>
    <r>
      <rPr>
        <sz val="10"/>
        <color rgb="FF000000"/>
        <rFont val="仿宋_GB2312"/>
        <charset val="0"/>
      </rPr>
      <t>田博中</t>
    </r>
  </si>
  <si>
    <t>CCL</t>
  </si>
  <si>
    <t>Lei Li, Jing Chen, bozhong tian and Ningyu Zhang</t>
  </si>
  <si>
    <t>PromptKG(https://github.com/zjunlp/PromptKG)</t>
  </si>
  <si>
    <t>KnowLM(https://github.com/zjunlp/KnowLM)</t>
  </si>
  <si>
    <r>
      <rPr>
        <sz val="10"/>
        <color rgb="FF000000"/>
        <rFont val="仿宋_GB2312"/>
        <charset val="0"/>
      </rPr>
      <t>裴雷</t>
    </r>
  </si>
  <si>
    <r>
      <rPr>
        <sz val="10"/>
        <color rgb="FF000000"/>
        <rFont val="仿宋_GB2312"/>
        <charset val="0"/>
      </rPr>
      <t>一种云边协同的移动应用无障碍合规性批量检测方法</t>
    </r>
  </si>
  <si>
    <r>
      <rPr>
        <sz val="10"/>
        <color rgb="FF000000"/>
        <rFont val="仿宋_GB2312"/>
        <charset val="0"/>
      </rPr>
      <t>周晟</t>
    </r>
    <r>
      <rPr>
        <sz val="10"/>
        <color rgb="FF000000"/>
        <rFont val="Times New Roman"/>
        <charset val="0"/>
      </rPr>
      <t xml:space="preserve">; </t>
    </r>
    <r>
      <rPr>
        <sz val="10"/>
        <color rgb="FF000000"/>
        <rFont val="仿宋_GB2312"/>
        <charset val="0"/>
      </rPr>
      <t>裴雷</t>
    </r>
    <r>
      <rPr>
        <sz val="10"/>
        <color rgb="FF000000"/>
        <rFont val="Times New Roman"/>
        <charset val="0"/>
      </rPr>
      <t xml:space="preserve">; </t>
    </r>
    <r>
      <rPr>
        <sz val="10"/>
        <color rgb="FF000000"/>
        <rFont val="仿宋_GB2312"/>
        <charset val="0"/>
      </rPr>
      <t>卜佳俊</t>
    </r>
  </si>
  <si>
    <r>
      <rPr>
        <sz val="10"/>
        <color rgb="FF000000"/>
        <rFont val="仿宋_GB2312"/>
        <charset val="0"/>
      </rPr>
      <t>蔡竞慧</t>
    </r>
  </si>
  <si>
    <r>
      <rPr>
        <sz val="10"/>
        <color rgb="FF000000"/>
        <rFont val="仿宋_GB2312"/>
        <charset val="0"/>
      </rPr>
      <t>一种基于属性重要性筛选与扩散模型的三维分子构象的生成方法</t>
    </r>
  </si>
  <si>
    <r>
      <rPr>
        <sz val="10"/>
        <color rgb="FF000000"/>
        <rFont val="仿宋_GB2312"/>
        <charset val="0"/>
      </rPr>
      <t>王海帅，蔡竞慧，蔡晓旭，高扬，卜佳军</t>
    </r>
  </si>
  <si>
    <r>
      <rPr>
        <sz val="10"/>
        <color rgb="FF000000"/>
        <rFont val="仿宋_GB2312"/>
        <charset val="0"/>
      </rPr>
      <t>汪俊杰</t>
    </r>
  </si>
  <si>
    <t>https://github.com/zjukg/KG-LLM-Papers</t>
  </si>
  <si>
    <r>
      <rPr>
        <sz val="10"/>
        <color rgb="FF000000"/>
        <rFont val="仿宋_GB2312"/>
        <charset val="0"/>
      </rPr>
      <t>沈宇帆</t>
    </r>
  </si>
  <si>
    <r>
      <rPr>
        <sz val="10"/>
        <rFont val="仿宋_GB2312"/>
        <charset val="0"/>
      </rPr>
      <t>基于区块链和图像识别技术的</t>
    </r>
    <r>
      <rPr>
        <sz val="10"/>
        <rFont val="Times New Roman"/>
        <charset val="0"/>
      </rPr>
      <t>AI</t>
    </r>
    <r>
      <rPr>
        <sz val="10"/>
        <rFont val="仿宋_GB2312"/>
        <charset val="0"/>
      </rPr>
      <t>生成图片监管方法和系统</t>
    </r>
  </si>
  <si>
    <r>
      <rPr>
        <sz val="10"/>
        <color rgb="FF000000"/>
        <rFont val="仿宋_GB2312"/>
        <charset val="0"/>
      </rPr>
      <t>沈宇帆</t>
    </r>
    <r>
      <rPr>
        <sz val="10"/>
        <color rgb="FF000000"/>
        <rFont val="Times New Roman"/>
        <charset val="0"/>
      </rPr>
      <t>,</t>
    </r>
    <r>
      <rPr>
        <sz val="10"/>
        <color rgb="FF000000"/>
        <rFont val="仿宋_GB2312"/>
        <charset val="0"/>
      </rPr>
      <t>于智</t>
    </r>
    <r>
      <rPr>
        <sz val="10"/>
        <color rgb="FF000000"/>
        <rFont val="Times New Roman"/>
        <charset val="0"/>
      </rPr>
      <t>,</t>
    </r>
    <r>
      <rPr>
        <sz val="10"/>
        <color rgb="FF000000"/>
        <rFont val="仿宋_GB2312"/>
        <charset val="0"/>
      </rPr>
      <t>陈晓丰</t>
    </r>
    <r>
      <rPr>
        <sz val="10"/>
        <color rgb="FF000000"/>
        <rFont val="Times New Roman"/>
        <charset val="0"/>
      </rPr>
      <t>,</t>
    </r>
    <r>
      <rPr>
        <sz val="10"/>
        <color rgb="FF000000"/>
        <rFont val="仿宋_GB2312"/>
        <charset val="0"/>
      </rPr>
      <t>蔡亮</t>
    </r>
    <r>
      <rPr>
        <sz val="10"/>
        <color rgb="FF000000"/>
        <rFont val="Times New Roman"/>
        <charset val="0"/>
      </rPr>
      <t>,</t>
    </r>
    <r>
      <rPr>
        <sz val="10"/>
        <color rgb="FF000000"/>
        <rFont val="仿宋_GB2312"/>
        <charset val="0"/>
      </rPr>
      <t>李善平</t>
    </r>
    <r>
      <rPr>
        <sz val="10"/>
        <color rgb="FF000000"/>
        <rFont val="Times New Roman"/>
        <charset val="0"/>
      </rPr>
      <t>,</t>
    </r>
    <r>
      <rPr>
        <sz val="10"/>
        <color rgb="FF000000"/>
        <rFont val="仿宋_GB2312"/>
        <charset val="0"/>
      </rPr>
      <t>卜佳俊</t>
    </r>
  </si>
  <si>
    <r>
      <rPr>
        <sz val="10"/>
        <color rgb="FF000000"/>
        <rFont val="仿宋_GB2312"/>
        <charset val="0"/>
      </rPr>
      <t>一种基于区块链技术的文本生成式</t>
    </r>
    <r>
      <rPr>
        <sz val="10"/>
        <color rgb="FF000000"/>
        <rFont val="Times New Roman"/>
        <charset val="0"/>
      </rPr>
      <t>AI</t>
    </r>
    <r>
      <rPr>
        <sz val="10"/>
        <color rgb="FF000000"/>
        <rFont val="仿宋_GB2312"/>
        <charset val="0"/>
      </rPr>
      <t>监管方法和系统</t>
    </r>
  </si>
  <si>
    <r>
      <rPr>
        <sz val="10"/>
        <color rgb="FF000000"/>
        <rFont val="仿宋_GB2312"/>
        <charset val="0"/>
      </rPr>
      <t>于智</t>
    </r>
    <r>
      <rPr>
        <sz val="10"/>
        <color rgb="FF000000"/>
        <rFont val="Times New Roman"/>
        <charset val="0"/>
      </rPr>
      <t>,</t>
    </r>
    <r>
      <rPr>
        <sz val="10"/>
        <color rgb="FF000000"/>
        <rFont val="仿宋_GB2312"/>
        <charset val="0"/>
      </rPr>
      <t>沈宇帆</t>
    </r>
    <r>
      <rPr>
        <sz val="10"/>
        <color rgb="FF000000"/>
        <rFont val="Times New Roman"/>
        <charset val="0"/>
      </rPr>
      <t>,</t>
    </r>
    <r>
      <rPr>
        <sz val="10"/>
        <color rgb="FF000000"/>
        <rFont val="仿宋_GB2312"/>
        <charset val="0"/>
      </rPr>
      <t>陈晓丰</t>
    </r>
    <r>
      <rPr>
        <sz val="10"/>
        <color rgb="FF000000"/>
        <rFont val="Times New Roman"/>
        <charset val="0"/>
      </rPr>
      <t>,</t>
    </r>
    <r>
      <rPr>
        <sz val="10"/>
        <color rgb="FF000000"/>
        <rFont val="仿宋_GB2312"/>
        <charset val="0"/>
      </rPr>
      <t>蔡亮</t>
    </r>
    <r>
      <rPr>
        <sz val="10"/>
        <color rgb="FF000000"/>
        <rFont val="Times New Roman"/>
        <charset val="0"/>
      </rPr>
      <t>,</t>
    </r>
    <r>
      <rPr>
        <sz val="10"/>
        <color rgb="FF000000"/>
        <rFont val="仿宋_GB2312"/>
        <charset val="0"/>
      </rPr>
      <t>李善平</t>
    </r>
    <r>
      <rPr>
        <sz val="10"/>
        <color rgb="FF000000"/>
        <rFont val="Times New Roman"/>
        <charset val="0"/>
      </rPr>
      <t>,</t>
    </r>
    <r>
      <rPr>
        <sz val="10"/>
        <color rgb="FF000000"/>
        <rFont val="仿宋_GB2312"/>
        <charset val="0"/>
      </rPr>
      <t>卜佳俊</t>
    </r>
  </si>
  <si>
    <r>
      <rPr>
        <sz val="10"/>
        <color rgb="FF000000"/>
        <rFont val="仿宋_GB2312"/>
        <charset val="0"/>
      </rPr>
      <t>基于方差比的区块链分布式计算资源调度均衡方法</t>
    </r>
  </si>
  <si>
    <r>
      <rPr>
        <sz val="10"/>
        <color rgb="FF000000"/>
        <rFont val="仿宋_GB2312"/>
        <charset val="0"/>
      </rPr>
      <t>于智</t>
    </r>
    <r>
      <rPr>
        <sz val="10"/>
        <color rgb="FF000000"/>
        <rFont val="Times New Roman"/>
        <charset val="0"/>
      </rPr>
      <t>,</t>
    </r>
    <r>
      <rPr>
        <sz val="10"/>
        <color rgb="FF000000"/>
        <rFont val="仿宋_GB2312"/>
        <charset val="0"/>
      </rPr>
      <t>沈宇帆</t>
    </r>
    <r>
      <rPr>
        <sz val="10"/>
        <color rgb="FF000000"/>
        <rFont val="Times New Roman"/>
        <charset val="0"/>
      </rPr>
      <t>,</t>
    </r>
    <r>
      <rPr>
        <sz val="10"/>
        <color rgb="FF000000"/>
        <rFont val="仿宋_GB2312"/>
        <charset val="0"/>
      </rPr>
      <t>陈晓丰</t>
    </r>
    <r>
      <rPr>
        <sz val="10"/>
        <color rgb="FF000000"/>
        <rFont val="Times New Roman"/>
        <charset val="0"/>
      </rPr>
      <t>,</t>
    </r>
    <r>
      <rPr>
        <sz val="10"/>
        <color rgb="FF000000"/>
        <rFont val="仿宋_GB2312"/>
        <charset val="0"/>
      </rPr>
      <t>蔡亮</t>
    </r>
    <r>
      <rPr>
        <sz val="10"/>
        <color rgb="FF000000"/>
        <rFont val="Times New Roman"/>
        <charset val="0"/>
      </rPr>
      <t>,</t>
    </r>
    <r>
      <rPr>
        <sz val="10"/>
        <color rgb="FF000000"/>
        <rFont val="仿宋_GB2312"/>
        <charset val="0"/>
      </rPr>
      <t>卜佳俊</t>
    </r>
  </si>
  <si>
    <r>
      <rPr>
        <sz val="10"/>
        <color rgb="FF000000"/>
        <rFont val="仿宋_GB2312"/>
        <charset val="0"/>
      </rPr>
      <t>基于增量计算的区块链层次化存储架构采样方法</t>
    </r>
  </si>
  <si>
    <r>
      <rPr>
        <sz val="10"/>
        <color rgb="FF000000"/>
        <rFont val="仿宋_GB2312"/>
        <charset val="0"/>
      </rPr>
      <t>王潇寒</t>
    </r>
  </si>
  <si>
    <r>
      <rPr>
        <sz val="10"/>
        <color rgb="FF000000"/>
        <rFont val="仿宋_GB2312"/>
        <charset val="0"/>
      </rPr>
      <t>软件工程</t>
    </r>
    <r>
      <rPr>
        <sz val="10"/>
        <color rgb="FF000000"/>
        <rFont val="Times New Roman"/>
        <charset val="0"/>
      </rPr>
      <t>2204</t>
    </r>
    <r>
      <rPr>
        <sz val="10"/>
        <color rgb="FF000000"/>
        <rFont val="仿宋_GB2312"/>
        <charset val="0"/>
      </rPr>
      <t>班</t>
    </r>
  </si>
  <si>
    <t>How to Unleash the Power of Large Language Models for Few-shot Relation</t>
  </si>
  <si>
    <r>
      <rPr>
        <sz val="10"/>
        <color rgb="FF000000"/>
        <rFont val="Times New Roman"/>
        <charset val="0"/>
      </rPr>
      <t>CCFA(</t>
    </r>
    <r>
      <rPr>
        <sz val="10"/>
        <color rgb="FF000000"/>
        <rFont val="仿宋_GB2312"/>
        <charset val="0"/>
      </rPr>
      <t>短文）</t>
    </r>
  </si>
  <si>
    <t>Xin Xu, Yuqi Zhu, Xiaohan Wang, Ningyu Zhang</t>
  </si>
  <si>
    <r>
      <rPr>
        <sz val="10"/>
        <color rgb="FF000000"/>
        <rFont val="仿宋_GB2312"/>
        <charset val="0"/>
      </rPr>
      <t>软件工程</t>
    </r>
    <r>
      <rPr>
        <sz val="10"/>
        <color rgb="FF000000"/>
        <rFont val="Times New Roman"/>
        <charset val="0"/>
      </rPr>
      <t>2205</t>
    </r>
    <r>
      <rPr>
        <sz val="10"/>
        <color rgb="FF000000"/>
        <rFont val="仿宋_GB2312"/>
        <charset val="0"/>
      </rPr>
      <t>班</t>
    </r>
  </si>
  <si>
    <t>Generative Transformer with Knowledge-Guided Decoding for Academic Knowledge Graph Completion</t>
  </si>
  <si>
    <t>Mathematics </t>
  </si>
  <si>
    <t>Xiangwen Liu, Shengyu Mao, Xiaohan Wang and Jiajun Bu</t>
  </si>
  <si>
    <r>
      <rPr>
        <sz val="10"/>
        <color rgb="FF000000"/>
        <rFont val="仿宋_GB2312"/>
        <charset val="0"/>
      </rPr>
      <t>宁康杰</t>
    </r>
  </si>
  <si>
    <t>Segment anything model for subgrade distress detection with GPR</t>
  </si>
  <si>
    <t>ICDSCA</t>
  </si>
  <si>
    <t>Kangjie Ning, Chunpeng Zhou, Zhi Yu</t>
  </si>
  <si>
    <r>
      <rPr>
        <sz val="10"/>
        <color rgb="FF000000"/>
        <rFont val="仿宋_GB2312"/>
        <charset val="0"/>
      </rPr>
      <t>黄志伟</t>
    </r>
  </si>
  <si>
    <t>NeuralKG-ind: A Python Library for Inductive Knowledge Graph Representation Learning</t>
  </si>
  <si>
    <t>SIGIR</t>
  </si>
  <si>
    <t xml:space="preserve"> Wen Zhang, Zhen Yao, Mingyang Chen, Zhiwei Huang, Huajun Chen</t>
  </si>
  <si>
    <t>https://github.com/zjukg/NeuralKG/tree/ind</t>
  </si>
  <si>
    <r>
      <rPr>
        <sz val="10"/>
        <color rgb="FF000000"/>
        <rFont val="仿宋_GB2312"/>
        <charset val="0"/>
      </rPr>
      <t>陈静</t>
    </r>
  </si>
  <si>
    <r>
      <rPr>
        <sz val="10"/>
        <color rgb="FF000000"/>
        <rFont val="仿宋_GB2312"/>
        <charset val="0"/>
      </rPr>
      <t>毛盛宇</t>
    </r>
  </si>
  <si>
    <t>Schema-aware Reference as Prompt Improves Data-Efficient Relational Triple and Event Extraction</t>
  </si>
  <si>
    <t>Yunzhi Yao, Shengyu Mao, Xiang Chen, Ningyu Zhang, Shumin Deng, Huajun Chen</t>
  </si>
  <si>
    <r>
      <rPr>
        <sz val="10"/>
        <color rgb="FF333333"/>
        <rFont val="仿宋_GB2312"/>
        <charset val="0"/>
      </rPr>
      <t>一种基于神经符号混合检索增强的知识获取方法</t>
    </r>
  </si>
  <si>
    <r>
      <rPr>
        <sz val="10"/>
        <color rgb="FF000000"/>
        <rFont val="仿宋_GB2312"/>
        <charset val="0"/>
      </rPr>
      <t>陈华钧</t>
    </r>
    <r>
      <rPr>
        <sz val="10"/>
        <color rgb="FF000000"/>
        <rFont val="Times New Roman"/>
        <charset val="0"/>
      </rPr>
      <t>;</t>
    </r>
    <r>
      <rPr>
        <sz val="10"/>
        <color rgb="FF000000"/>
        <rFont val="仿宋_GB2312"/>
        <charset val="0"/>
      </rPr>
      <t>姚云志</t>
    </r>
    <r>
      <rPr>
        <sz val="10"/>
        <color rgb="FF000000"/>
        <rFont val="Times New Roman"/>
        <charset val="0"/>
      </rPr>
      <t>;</t>
    </r>
    <r>
      <rPr>
        <sz val="10"/>
        <color rgb="FF000000"/>
        <rFont val="仿宋_GB2312"/>
        <charset val="0"/>
      </rPr>
      <t>毛盛宇</t>
    </r>
    <r>
      <rPr>
        <sz val="10"/>
        <color rgb="FF000000"/>
        <rFont val="Times New Roman"/>
        <charset val="0"/>
      </rPr>
      <t>;</t>
    </r>
    <r>
      <rPr>
        <sz val="10"/>
        <color rgb="FF000000"/>
        <rFont val="仿宋_GB2312"/>
        <charset val="0"/>
      </rPr>
      <t>张宁豫</t>
    </r>
    <r>
      <rPr>
        <sz val="10"/>
        <color rgb="FF000000"/>
        <rFont val="Times New Roman"/>
        <charset val="0"/>
      </rPr>
      <t>;</t>
    </r>
    <r>
      <rPr>
        <sz val="10"/>
        <color rgb="FF000000"/>
        <rFont val="仿宋_GB2312"/>
        <charset val="0"/>
      </rPr>
      <t>邓淑敏</t>
    </r>
  </si>
  <si>
    <r>
      <rPr>
        <sz val="10"/>
        <color rgb="FF000000"/>
        <rFont val="Times New Roman"/>
        <charset val="0"/>
      </rPr>
      <t>3/5</t>
    </r>
    <r>
      <rPr>
        <sz val="10"/>
        <color rgb="FF000000"/>
        <rFont val="仿宋_GB2312"/>
        <charset val="0"/>
      </rPr>
      <t>（导</t>
    </r>
    <r>
      <rPr>
        <sz val="10"/>
        <color rgb="FF000000"/>
        <rFont val="Times New Roman"/>
        <charset val="0"/>
      </rPr>
      <t>1</t>
    </r>
    <r>
      <rPr>
        <sz val="10"/>
        <color rgb="FF000000"/>
        <rFont val="仿宋_GB2312"/>
        <charset val="0"/>
      </rPr>
      <t>）</t>
    </r>
  </si>
  <si>
    <t>https://github.com/zjunlp/DeepKE</t>
  </si>
  <si>
    <t>https://github.com/zjunlp/EasyInstruct</t>
  </si>
  <si>
    <r>
      <rPr>
        <sz val="10"/>
        <color indexed="8"/>
        <rFont val="仿宋_GB2312"/>
        <charset val="134"/>
      </rPr>
      <t>汪雨雯</t>
    </r>
  </si>
  <si>
    <t>Adversarial Erasing with Pruned Elements: Towards Better Graph Lottery Tickets</t>
  </si>
  <si>
    <t>26th European Conference on Artificial Intelligence</t>
  </si>
  <si>
    <t>/</t>
  </si>
  <si>
    <r>
      <rPr>
        <sz val="10"/>
        <color indexed="8"/>
        <rFont val="Times New Roman"/>
        <charset val="134"/>
      </rPr>
      <t>CCF B</t>
    </r>
    <r>
      <rPr>
        <sz val="10"/>
        <color indexed="8"/>
        <rFont val="仿宋_GB2312"/>
        <charset val="134"/>
      </rPr>
      <t>类论文</t>
    </r>
  </si>
  <si>
    <t>Yuwen Wang, Shunyu Liu, Kaixuan Chen, Tongtian Zhu, Ji Qiao, Mengjie Shi, Yuanyu Wan and Mingli Song
Yuwen Wang, Shunyu Liu, Kaixuan Chen, Tongtian Zhu, Ji Qiao, Mengjie Shi, Yuanyu Wan and Mingli Song
Yuwen Wang, Shunyu Liu, Kaixuan Chen, Tongtian Zhu, Ji Qiao, Mengjie Shi, Yuanyu Wan and Mingli Song</t>
  </si>
  <si>
    <r>
      <rPr>
        <sz val="10"/>
        <color indexed="8"/>
        <rFont val="仿宋_GB2312"/>
        <charset val="134"/>
      </rPr>
      <t>李文达</t>
    </r>
  </si>
  <si>
    <t>Message-passing Selection: Towards Interpretable GNNs for Graph Classification</t>
  </si>
  <si>
    <t>ICLR 2023 TinyPapers</t>
  </si>
  <si>
    <r>
      <rPr>
        <sz val="10"/>
        <color indexed="8"/>
        <rFont val="Times New Roman"/>
        <charset val="134"/>
      </rPr>
      <t>CCF A</t>
    </r>
    <r>
      <rPr>
        <sz val="10"/>
        <color indexed="8"/>
        <rFont val="仿宋_GB2312"/>
        <charset val="134"/>
      </rPr>
      <t>类论文短文</t>
    </r>
  </si>
  <si>
    <t>Wenda Li, Kaixuan Chen, Shunyu Liu, Wenjie Huang, Haofei Zhang, Tian Yingjie, Su Yun, Mingli Song</t>
  </si>
  <si>
    <r>
      <rPr>
        <sz val="10"/>
        <color indexed="8"/>
        <rFont val="仿宋_GB2312"/>
        <charset val="134"/>
      </rPr>
      <t>许正祺</t>
    </r>
  </si>
  <si>
    <t>ModelGiF: Gradient Fields for Model Functional Distance</t>
  </si>
  <si>
    <t>International Conference on Computer Vision 2023</t>
  </si>
  <si>
    <r>
      <rPr>
        <sz val="10"/>
        <color indexed="8"/>
        <rFont val="仿宋_GB2312"/>
        <charset val="134"/>
      </rPr>
      <t>宋杰、许正祺、伍赛、陈刚、宋明黎</t>
    </r>
  </si>
  <si>
    <r>
      <rPr>
        <sz val="10"/>
        <rFont val="仿宋_GB2312"/>
        <charset val="134"/>
      </rPr>
      <t>何畅浩</t>
    </r>
  </si>
  <si>
    <t>A Lightweight Framework for Fast Trajectory Simplification</t>
  </si>
  <si>
    <t>ICDE</t>
  </si>
  <si>
    <t>Ziquan Fang, Changhao He, Lu Chen, Danlei Hu, Qichen Sun, Linsen Li, Yunjun Gao</t>
  </si>
  <si>
    <r>
      <rPr>
        <sz val="10"/>
        <rFont val="仿宋_GB2312"/>
        <charset val="134"/>
      </rPr>
      <t>谭梓煊</t>
    </r>
  </si>
  <si>
    <r>
      <rPr>
        <sz val="10"/>
        <rFont val="Times New Roman"/>
        <charset val="0"/>
      </rPr>
      <t>2</t>
    </r>
    <r>
      <rPr>
        <sz val="10"/>
        <rFont val="仿宋_GB2312"/>
        <charset val="134"/>
      </rPr>
      <t>分</t>
    </r>
  </si>
  <si>
    <r>
      <rPr>
        <sz val="10"/>
        <rFont val="仿宋_GB2312"/>
        <charset val="134"/>
      </rPr>
      <t>叶炳龙</t>
    </r>
  </si>
  <si>
    <t>Phishing Scam Detection for Ethereum Based on Community Enhanced Graph Convolutional Networks</t>
  </si>
  <si>
    <t>Keting Yin, Binglong Ye</t>
  </si>
  <si>
    <t>2/2</t>
  </si>
  <si>
    <r>
      <rPr>
        <sz val="10"/>
        <rFont val="仿宋_GB2312"/>
        <charset val="134"/>
      </rPr>
      <t>陆嘉炜</t>
    </r>
  </si>
  <si>
    <t>Improving Code Refinement for Code Review Via Input Reconstruction and Ensemble Learning</t>
  </si>
  <si>
    <t>APSEC</t>
  </si>
  <si>
    <t>Jiawei Lu, Zhijie Tang, Zhongxin Liu</t>
  </si>
  <si>
    <r>
      <rPr>
        <sz val="10"/>
        <rFont val="Times New Roman"/>
        <charset val="0"/>
      </rPr>
      <t>“</t>
    </r>
    <r>
      <rPr>
        <sz val="10"/>
        <rFont val="仿宋_GB2312"/>
        <charset val="134"/>
      </rPr>
      <t>华为杯</t>
    </r>
    <r>
      <rPr>
        <sz val="10"/>
        <rFont val="Times New Roman"/>
        <charset val="0"/>
      </rPr>
      <t>”</t>
    </r>
    <r>
      <rPr>
        <sz val="10"/>
        <rFont val="仿宋_GB2312"/>
        <charset val="134"/>
      </rPr>
      <t>第十九届中国研究生数学建模竞赛</t>
    </r>
  </si>
  <si>
    <r>
      <rPr>
        <sz val="10"/>
        <rFont val="仿宋_GB2312"/>
        <charset val="134"/>
      </rPr>
      <t>中国学位与研究生教育学会、中国科协青少年科技中心、中国研究生数学建模竞赛组委会</t>
    </r>
  </si>
  <si>
    <r>
      <rPr>
        <sz val="10"/>
        <rFont val="仿宋_GB2312"/>
        <charset val="134"/>
      </rPr>
      <t>陆嘉炜，王鹏，徐洁婷</t>
    </r>
  </si>
  <si>
    <r>
      <rPr>
        <sz val="10"/>
        <rFont val="仿宋_GB2312"/>
        <charset val="134"/>
      </rPr>
      <t>其他</t>
    </r>
    <r>
      <rPr>
        <sz val="10"/>
        <rFont val="Times New Roman"/>
        <charset val="0"/>
      </rPr>
      <t>EI</t>
    </r>
    <r>
      <rPr>
        <sz val="10"/>
        <rFont val="仿宋_GB2312"/>
        <charset val="134"/>
      </rPr>
      <t>会议论文</t>
    </r>
  </si>
  <si>
    <r>
      <rPr>
        <sz val="10"/>
        <rFont val="仿宋_GB2312"/>
        <charset val="134"/>
      </rPr>
      <t>周郑杰</t>
    </r>
  </si>
  <si>
    <t>CampER: An Effective Framework for Privacy-Aware Deep Entity Resolution</t>
  </si>
  <si>
    <t>KDD</t>
  </si>
  <si>
    <t>Yuxiang Guo, Lu Chen, Zhengjie Zhou, Baihua Zheng, Ziquan Fang, Zhikun Zhang, Yuren Mao, Yunjun Gao</t>
  </si>
  <si>
    <r>
      <rPr>
        <sz val="10"/>
        <color indexed="8"/>
        <rFont val="仿宋_GB2312"/>
        <charset val="134"/>
      </rPr>
      <t>万成全</t>
    </r>
  </si>
  <si>
    <t>An Efficient Reinforcement Learning Approach for Goal-based Wealth Management</t>
  </si>
  <si>
    <t>Expert Systems with Applications</t>
  </si>
  <si>
    <t>Jinshan Zhang, Chengquan Wan, Ming Chen and Hengjiang Liu</t>
  </si>
  <si>
    <t>(2/4)</t>
  </si>
  <si>
    <r>
      <rPr>
        <sz val="10"/>
        <color indexed="8"/>
        <rFont val="仿宋_GB2312"/>
        <charset val="0"/>
      </rPr>
      <t>一种基于深度强化学习的生命周期投资管理规划方法</t>
    </r>
  </si>
  <si>
    <r>
      <rPr>
        <sz val="10"/>
        <color indexed="8"/>
        <rFont val="Times New Roman"/>
        <charset val="0"/>
      </rPr>
      <t xml:space="preserve">2023 </t>
    </r>
    <r>
      <rPr>
        <sz val="10"/>
        <color indexed="8"/>
        <rFont val="仿宋_GB2312"/>
        <charset val="0"/>
      </rPr>
      <t>年</t>
    </r>
    <r>
      <rPr>
        <sz val="10"/>
        <color indexed="8"/>
        <rFont val="Times New Roman"/>
        <charset val="0"/>
      </rPr>
      <t xml:space="preserve"> 07 </t>
    </r>
    <r>
      <rPr>
        <sz val="10"/>
        <color indexed="8"/>
        <rFont val="仿宋_GB2312"/>
        <charset val="0"/>
      </rPr>
      <t>月</t>
    </r>
    <r>
      <rPr>
        <sz val="10"/>
        <color indexed="8"/>
        <rFont val="Times New Roman"/>
        <charset val="0"/>
      </rPr>
      <t xml:space="preserve"> 10 </t>
    </r>
    <r>
      <rPr>
        <sz val="10"/>
        <color indexed="8"/>
        <rFont val="仿宋_GB2312"/>
        <charset val="0"/>
      </rPr>
      <t>日</t>
    </r>
  </si>
  <si>
    <r>
      <rPr>
        <sz val="10"/>
        <color indexed="8"/>
        <rFont val="仿宋_GB2312"/>
        <charset val="0"/>
      </rPr>
      <t>张金山</t>
    </r>
    <r>
      <rPr>
        <sz val="10"/>
        <color indexed="8"/>
        <rFont val="Times New Roman"/>
        <charset val="0"/>
      </rPr>
      <t>,</t>
    </r>
    <r>
      <rPr>
        <sz val="10"/>
        <color indexed="8"/>
        <rFont val="仿宋_GB2312"/>
        <charset val="0"/>
      </rPr>
      <t>万成全</t>
    </r>
  </si>
  <si>
    <t>(2/2)</t>
  </si>
  <si>
    <r>
      <rPr>
        <sz val="10"/>
        <color indexed="8"/>
        <rFont val="仿宋_GB2312"/>
        <charset val="134"/>
      </rPr>
      <t>王楦烨</t>
    </r>
  </si>
  <si>
    <r>
      <rPr>
        <sz val="10"/>
        <color indexed="8"/>
        <rFont val="仿宋_GB2312"/>
        <charset val="0"/>
      </rPr>
      <t>党员</t>
    </r>
  </si>
  <si>
    <t>Functional and Structural Fusion based Web API Recommendations in Heterogeneous Networks</t>
  </si>
  <si>
    <t>ICWS 2023</t>
  </si>
  <si>
    <t>Xuanye Wang, Meng Xi Jianwei Yin</t>
  </si>
  <si>
    <t>(1/3)</t>
  </si>
  <si>
    <r>
      <rPr>
        <sz val="10"/>
        <color indexed="8"/>
        <rFont val="仿宋_GB2312"/>
        <charset val="0"/>
      </rPr>
      <t>一种基于特征融合的算法血缘管理方法及装置</t>
    </r>
    <r>
      <rPr>
        <sz val="10"/>
        <color indexed="8"/>
        <rFont val="Times New Roman"/>
        <charset val="0"/>
      </rPr>
      <t xml:space="preserve"> </t>
    </r>
    <r>
      <rPr>
        <sz val="10"/>
        <color indexed="8"/>
        <rFont val="仿宋_GB2312"/>
        <charset val="0"/>
      </rPr>
      <t>｜</t>
    </r>
    <r>
      <rPr>
        <sz val="10"/>
        <color indexed="8"/>
        <rFont val="Times New Roman"/>
        <charset val="0"/>
      </rPr>
      <t xml:space="preserve"> </t>
    </r>
    <r>
      <rPr>
        <sz val="10"/>
        <color indexed="8"/>
        <rFont val="仿宋_GB2312"/>
        <charset val="0"/>
      </rPr>
      <t>一种基于功能语义和结构交互的</t>
    </r>
    <r>
      <rPr>
        <sz val="10"/>
        <color indexed="8"/>
        <rFont val="Times New Roman"/>
        <charset val="0"/>
      </rPr>
      <t xml:space="preserve"> Web API </t>
    </r>
    <r>
      <rPr>
        <sz val="10"/>
        <color indexed="8"/>
        <rFont val="仿宋_GB2312"/>
        <charset val="0"/>
      </rPr>
      <t>推荐方法及装置</t>
    </r>
  </si>
  <si>
    <r>
      <rPr>
        <sz val="10"/>
        <color indexed="8"/>
        <rFont val="Times New Roman"/>
        <charset val="0"/>
      </rPr>
      <t>2022</t>
    </r>
    <r>
      <rPr>
        <sz val="10"/>
        <color indexed="8"/>
        <rFont val="仿宋_GB2312"/>
        <charset val="0"/>
      </rPr>
      <t>年</t>
    </r>
    <r>
      <rPr>
        <sz val="10"/>
        <color indexed="8"/>
        <rFont val="Times New Roman"/>
        <charset val="0"/>
      </rPr>
      <t>12</t>
    </r>
    <r>
      <rPr>
        <sz val="10"/>
        <color indexed="8"/>
        <rFont val="仿宋_GB2312"/>
        <charset val="0"/>
      </rPr>
      <t>月</t>
    </r>
    <r>
      <rPr>
        <sz val="10"/>
        <color indexed="8"/>
        <rFont val="Times New Roman"/>
        <charset val="0"/>
      </rPr>
      <t>29</t>
    </r>
    <r>
      <rPr>
        <sz val="10"/>
        <color indexed="8"/>
        <rFont val="仿宋_GB2312"/>
        <charset val="0"/>
      </rPr>
      <t>日</t>
    </r>
    <r>
      <rPr>
        <sz val="10"/>
        <color indexed="8"/>
        <rFont val="Times New Roman"/>
        <charset val="0"/>
      </rPr>
      <t xml:space="preserve"> </t>
    </r>
    <r>
      <rPr>
        <sz val="10"/>
        <color indexed="8"/>
        <rFont val="仿宋_GB2312"/>
        <charset val="0"/>
      </rPr>
      <t>｜</t>
    </r>
    <r>
      <rPr>
        <sz val="10"/>
        <color indexed="8"/>
        <rFont val="Times New Roman"/>
        <charset val="0"/>
      </rPr>
      <t xml:space="preserve"> 2023</t>
    </r>
    <r>
      <rPr>
        <sz val="10"/>
        <color indexed="8"/>
        <rFont val="仿宋_GB2312"/>
        <charset val="0"/>
      </rPr>
      <t>年</t>
    </r>
    <r>
      <rPr>
        <sz val="10"/>
        <color indexed="8"/>
        <rFont val="Times New Roman"/>
        <charset val="0"/>
      </rPr>
      <t>8</t>
    </r>
    <r>
      <rPr>
        <sz val="10"/>
        <color indexed="8"/>
        <rFont val="仿宋_GB2312"/>
        <charset val="0"/>
      </rPr>
      <t>月</t>
    </r>
    <r>
      <rPr>
        <sz val="10"/>
        <color indexed="8"/>
        <rFont val="Times New Roman"/>
        <charset val="0"/>
      </rPr>
      <t>22</t>
    </r>
    <r>
      <rPr>
        <sz val="10"/>
        <color indexed="8"/>
        <rFont val="仿宋_GB2312"/>
        <charset val="0"/>
      </rPr>
      <t>日</t>
    </r>
  </si>
  <si>
    <r>
      <rPr>
        <sz val="10"/>
        <color indexed="8"/>
        <rFont val="仿宋_GB2312"/>
        <charset val="0"/>
      </rPr>
      <t>潘晓华</t>
    </r>
    <r>
      <rPr>
        <sz val="10"/>
        <color indexed="8"/>
        <rFont val="Times New Roman"/>
        <charset val="0"/>
      </rPr>
      <t xml:space="preserve">, </t>
    </r>
    <r>
      <rPr>
        <sz val="10"/>
        <color indexed="8"/>
        <rFont val="仿宋_GB2312"/>
        <charset val="0"/>
      </rPr>
      <t>王楦烨</t>
    </r>
    <r>
      <rPr>
        <sz val="10"/>
        <color indexed="8"/>
        <rFont val="Times New Roman"/>
        <charset val="0"/>
      </rPr>
      <t xml:space="preserve">, </t>
    </r>
    <r>
      <rPr>
        <sz val="10"/>
        <color indexed="8"/>
        <rFont val="仿宋_GB2312"/>
        <charset val="0"/>
      </rPr>
      <t>苏蒙蒙</t>
    </r>
    <r>
      <rPr>
        <sz val="10"/>
        <color indexed="8"/>
        <rFont val="Times New Roman"/>
        <charset val="0"/>
      </rPr>
      <t xml:space="preserve">, </t>
    </r>
    <r>
      <rPr>
        <sz val="10"/>
        <color indexed="8"/>
        <rFont val="仿宋_GB2312"/>
        <charset val="0"/>
      </rPr>
      <t>沈诗婧</t>
    </r>
    <r>
      <rPr>
        <sz val="10"/>
        <color indexed="8"/>
        <rFont val="Times New Roman"/>
        <charset val="0"/>
      </rPr>
      <t xml:space="preserve">, </t>
    </r>
    <r>
      <rPr>
        <sz val="10"/>
        <color indexed="8"/>
        <rFont val="仿宋_GB2312"/>
        <charset val="0"/>
      </rPr>
      <t>尹建伟</t>
    </r>
    <r>
      <rPr>
        <sz val="10"/>
        <color indexed="8"/>
        <rFont val="Times New Roman"/>
        <charset val="0"/>
      </rPr>
      <t xml:space="preserve"> </t>
    </r>
    <r>
      <rPr>
        <sz val="10"/>
        <color indexed="8"/>
        <rFont val="仿宋_GB2312"/>
        <charset val="0"/>
      </rPr>
      <t>｜</t>
    </r>
    <r>
      <rPr>
        <sz val="10"/>
        <color indexed="8"/>
        <rFont val="Times New Roman"/>
        <charset val="0"/>
      </rPr>
      <t xml:space="preserve"> </t>
    </r>
    <r>
      <rPr>
        <sz val="10"/>
        <color indexed="8"/>
        <rFont val="仿宋_GB2312"/>
        <charset val="0"/>
      </rPr>
      <t>王楦烨</t>
    </r>
    <r>
      <rPr>
        <sz val="10"/>
        <color indexed="8"/>
        <rFont val="Times New Roman"/>
        <charset val="0"/>
      </rPr>
      <t>;</t>
    </r>
    <r>
      <rPr>
        <sz val="10"/>
        <color indexed="8"/>
        <rFont val="仿宋_GB2312"/>
        <charset val="0"/>
      </rPr>
      <t>尹建伟</t>
    </r>
    <r>
      <rPr>
        <sz val="10"/>
        <color indexed="8"/>
        <rFont val="Times New Roman"/>
        <charset val="0"/>
      </rPr>
      <t>;</t>
    </r>
    <r>
      <rPr>
        <sz val="10"/>
        <color indexed="8"/>
        <rFont val="仿宋_GB2312"/>
        <charset val="0"/>
      </rPr>
      <t>潘晓华</t>
    </r>
    <r>
      <rPr>
        <sz val="10"/>
        <color indexed="8"/>
        <rFont val="Times New Roman"/>
        <charset val="0"/>
      </rPr>
      <t>;</t>
    </r>
    <r>
      <rPr>
        <sz val="10"/>
        <color indexed="8"/>
        <rFont val="仿宋_GB2312"/>
        <charset val="0"/>
      </rPr>
      <t>席萌</t>
    </r>
  </si>
  <si>
    <r>
      <rPr>
        <sz val="10"/>
        <color indexed="8"/>
        <rFont val="Times New Roman"/>
        <charset val="0"/>
      </rPr>
      <t xml:space="preserve">(2/5) </t>
    </r>
    <r>
      <rPr>
        <sz val="10"/>
        <color indexed="8"/>
        <rFont val="仿宋_GB2312"/>
        <charset val="0"/>
      </rPr>
      <t>｜</t>
    </r>
    <r>
      <rPr>
        <sz val="10"/>
        <color indexed="8"/>
        <rFont val="Times New Roman"/>
        <charset val="0"/>
      </rPr>
      <t xml:space="preserve"> (1/4)</t>
    </r>
  </si>
  <si>
    <r>
      <rPr>
        <sz val="10"/>
        <color indexed="8"/>
        <rFont val="仿宋_GB2312"/>
        <charset val="134"/>
      </rPr>
      <t>张卓凡</t>
    </r>
  </si>
  <si>
    <r>
      <rPr>
        <sz val="10"/>
        <color indexed="8"/>
        <rFont val="仿宋_GB2312"/>
        <charset val="0"/>
      </rPr>
      <t>一种基于城市交通仿真的大气污染物浓度计算方法</t>
    </r>
    <r>
      <rPr>
        <sz val="10"/>
        <color indexed="8"/>
        <rFont val="Times New Roman"/>
        <charset val="0"/>
      </rPr>
      <t xml:space="preserve"> </t>
    </r>
  </si>
  <si>
    <r>
      <rPr>
        <sz val="10"/>
        <color indexed="8"/>
        <rFont val="仿宋_GB2312"/>
        <charset val="0"/>
      </rPr>
      <t>王仕超</t>
    </r>
    <r>
      <rPr>
        <sz val="10"/>
        <color indexed="8"/>
        <rFont val="Times New Roman"/>
        <charset val="0"/>
      </rPr>
      <t xml:space="preserve">  </t>
    </r>
    <r>
      <rPr>
        <sz val="10"/>
        <color indexed="8"/>
        <rFont val="仿宋_GB2312"/>
        <charset val="0"/>
      </rPr>
      <t>陈奇</t>
    </r>
    <r>
      <rPr>
        <sz val="10"/>
        <color indexed="8"/>
        <rFont val="Times New Roman"/>
        <charset val="0"/>
      </rPr>
      <t xml:space="preserve">  </t>
    </r>
    <r>
      <rPr>
        <sz val="10"/>
        <color indexed="8"/>
        <rFont val="仿宋_GB2312"/>
        <charset val="0"/>
      </rPr>
      <t>张卓凡</t>
    </r>
    <r>
      <rPr>
        <sz val="10"/>
        <color indexed="8"/>
        <rFont val="Times New Roman"/>
        <charset val="0"/>
      </rPr>
      <t xml:space="preserve">  </t>
    </r>
    <r>
      <rPr>
        <sz val="10"/>
        <color indexed="8"/>
        <rFont val="仿宋_GB2312"/>
        <charset val="0"/>
      </rPr>
      <t>裘英杰</t>
    </r>
    <r>
      <rPr>
        <sz val="10"/>
        <color indexed="8"/>
        <rFont val="Times New Roman"/>
        <charset val="0"/>
      </rPr>
      <t xml:space="preserve">  </t>
    </r>
    <r>
      <rPr>
        <sz val="10"/>
        <color indexed="8"/>
        <rFont val="仿宋_GB2312"/>
        <charset val="0"/>
      </rPr>
      <t>王备</t>
    </r>
    <r>
      <rPr>
        <sz val="10"/>
        <color indexed="8"/>
        <rFont val="Times New Roman"/>
        <charset val="0"/>
      </rPr>
      <t xml:space="preserve">  </t>
    </r>
    <r>
      <rPr>
        <sz val="10"/>
        <color indexed="8"/>
        <rFont val="仿宋_GB2312"/>
        <charset val="0"/>
      </rPr>
      <t>张子健</t>
    </r>
    <r>
      <rPr>
        <sz val="10"/>
        <color indexed="8"/>
        <rFont val="Times New Roman"/>
        <charset val="0"/>
      </rPr>
      <t xml:space="preserve">  </t>
    </r>
    <r>
      <rPr>
        <sz val="10"/>
        <color indexed="8"/>
        <rFont val="仿宋_GB2312"/>
        <charset val="0"/>
      </rPr>
      <t>陈廷轩</t>
    </r>
  </si>
  <si>
    <t>(3/7)</t>
  </si>
  <si>
    <r>
      <rPr>
        <sz val="10"/>
        <color indexed="8"/>
        <rFont val="仿宋_GB2312"/>
        <charset val="134"/>
      </rPr>
      <t>林子斌</t>
    </r>
  </si>
  <si>
    <t>Personalized Behavior-Aware Transformer for Multi-Behavior Sequential Recommendation.</t>
  </si>
  <si>
    <t>ACM MM 2023</t>
  </si>
  <si>
    <t xml:space="preserve">Jiajie Su, Chaochao Chen, Zibin Lin, Xi Li, Weiming Liu, Xiaolin Zheng. </t>
  </si>
  <si>
    <r>
      <rPr>
        <sz val="10"/>
        <color indexed="8"/>
        <rFont val="仿宋_GB2312"/>
        <charset val="0"/>
      </rPr>
      <t>（</t>
    </r>
    <r>
      <rPr>
        <sz val="10"/>
        <color indexed="8"/>
        <rFont val="Times New Roman"/>
        <charset val="0"/>
      </rPr>
      <t>3/6)</t>
    </r>
  </si>
  <si>
    <r>
      <rPr>
        <sz val="10"/>
        <color rgb="FF000000"/>
        <rFont val="仿宋_GB2312"/>
        <charset val="134"/>
      </rPr>
      <t>周杨煊</t>
    </r>
  </si>
  <si>
    <r>
      <rPr>
        <sz val="10"/>
        <color rgb="FF000000"/>
        <rFont val="Times New Roman"/>
        <charset val="134"/>
      </rPr>
      <t>2207</t>
    </r>
    <r>
      <rPr>
        <sz val="10"/>
        <color rgb="FF000000"/>
        <rFont val="仿宋_GB2312"/>
        <charset val="134"/>
      </rPr>
      <t>班</t>
    </r>
  </si>
  <si>
    <t>Narcolepsy Diagnosis with Sleep Stage Features Using PSG Recordings</t>
  </si>
  <si>
    <t>Transactions on Neural Systems and Rehabilitation Engineering</t>
  </si>
  <si>
    <r>
      <rPr>
        <sz val="10"/>
        <color rgb="FF000000"/>
        <rFont val="Times New Roman"/>
        <charset val="0"/>
      </rPr>
      <t>SCI</t>
    </r>
    <r>
      <rPr>
        <sz val="10"/>
        <color rgb="FF000000"/>
        <rFont val="仿宋_GB2312"/>
        <charset val="0"/>
      </rPr>
      <t>论文</t>
    </r>
  </si>
  <si>
    <t>Jiquan Wang, Sha Zhao, Yangxuan Zhou, Haiteng Jiang, Zhenghe Yu, Tao Li, Shijian Li, Gang Pan</t>
  </si>
  <si>
    <r>
      <rPr>
        <sz val="10"/>
        <color rgb="FF000000"/>
        <rFont val="仿宋_GB2312"/>
        <charset val="0"/>
      </rPr>
      <t>徐洁婷</t>
    </r>
  </si>
  <si>
    <t>2023 the 8th International Conference on Cloud Computing and Big Data Analytics (ICCCBDA 2023)</t>
  </si>
  <si>
    <r>
      <rPr>
        <sz val="10"/>
        <color rgb="FF000000"/>
        <rFont val="Times New Roman"/>
        <charset val="0"/>
      </rPr>
      <t>EI</t>
    </r>
    <r>
      <rPr>
        <sz val="10"/>
        <color rgb="FF000000"/>
        <rFont val="仿宋_GB2312"/>
        <charset val="0"/>
      </rPr>
      <t>论文</t>
    </r>
  </si>
  <si>
    <t xml:space="preserve"> Jieting Xu, Yuchi Huo, Peng Wang, Jiawei Lu</t>
  </si>
  <si>
    <r>
      <rPr>
        <sz val="10"/>
        <color rgb="FF000000"/>
        <rFont val="Times New Roman"/>
        <charset val="0"/>
      </rPr>
      <t>“</t>
    </r>
    <r>
      <rPr>
        <sz val="10"/>
        <color rgb="FF000000"/>
        <rFont val="仿宋_GB2312"/>
        <charset val="0"/>
      </rPr>
      <t>中国光谷</t>
    </r>
    <r>
      <rPr>
        <sz val="10"/>
        <color rgb="FF000000"/>
        <rFont val="Times New Roman"/>
        <charset val="0"/>
      </rPr>
      <t>•</t>
    </r>
    <r>
      <rPr>
        <sz val="10"/>
        <color rgb="FF000000"/>
        <rFont val="仿宋_GB2312"/>
        <charset val="0"/>
      </rPr>
      <t>华为杯</t>
    </r>
    <r>
      <rPr>
        <sz val="10"/>
        <color rgb="FF000000"/>
        <rFont val="宋体"/>
        <charset val="0"/>
      </rPr>
      <t>〞</t>
    </r>
    <r>
      <rPr>
        <sz val="10"/>
        <color rgb="FF000000"/>
        <rFont val="仿宋_GB2312"/>
        <charset val="0"/>
      </rPr>
      <t>第＋九届中国研究生数学建模竞赛</t>
    </r>
  </si>
  <si>
    <r>
      <rPr>
        <sz val="10"/>
        <color rgb="FF000000"/>
        <rFont val="仿宋_GB2312"/>
        <charset val="0"/>
      </rPr>
      <t>中国学位与研究生教育学会和中国科协青少年科技中心主办</t>
    </r>
  </si>
  <si>
    <r>
      <rPr>
        <sz val="10"/>
        <color rgb="FF000000"/>
        <rFont val="仿宋_GB2312"/>
        <charset val="0"/>
      </rPr>
      <t>陆嘉玮，王鹏，徐洁婷</t>
    </r>
  </si>
  <si>
    <r>
      <rPr>
        <sz val="10"/>
        <rFont val="仿宋_GB2312"/>
        <charset val="134"/>
      </rPr>
      <t>梁海极</t>
    </r>
  </si>
  <si>
    <r>
      <rPr>
        <sz val="10"/>
        <rFont val="仿宋_GB2312"/>
        <charset val="134"/>
      </rPr>
      <t>《</t>
    </r>
    <r>
      <rPr>
        <sz val="10"/>
        <rFont val="Times New Roman"/>
        <charset val="134"/>
      </rPr>
      <t>Long-Term Spatiotemporal Changes in Ecosystem Services Caused by Coastal Wetland Type Transformation in China’s Hangzhou Bay</t>
    </r>
    <r>
      <rPr>
        <sz val="10"/>
        <rFont val="仿宋_GB2312"/>
        <charset val="134"/>
      </rPr>
      <t>》</t>
    </r>
  </si>
  <si>
    <r>
      <rPr>
        <sz val="10"/>
        <rFont val="仿宋_GB2312"/>
        <charset val="134"/>
      </rPr>
      <t>《</t>
    </r>
    <r>
      <rPr>
        <sz val="10"/>
        <rFont val="Times New Roman"/>
        <charset val="134"/>
      </rPr>
      <t>Journal of Marine Science and Engineering</t>
    </r>
    <r>
      <rPr>
        <sz val="10"/>
        <rFont val="仿宋_GB2312"/>
        <charset val="134"/>
      </rPr>
      <t>》</t>
    </r>
  </si>
  <si>
    <t>2022.11.19</t>
  </si>
  <si>
    <t>Haiji Liang, Chong Chen, Kexin Wang, Guanqiong Ye</t>
  </si>
  <si>
    <r>
      <rPr>
        <sz val="10"/>
        <rFont val="仿宋_GB2312"/>
        <charset val="134"/>
      </rPr>
      <t>（</t>
    </r>
    <r>
      <rPr>
        <sz val="10"/>
        <rFont val="Times New Roman"/>
        <charset val="134"/>
      </rPr>
      <t>1/4</t>
    </r>
    <r>
      <rPr>
        <sz val="10"/>
        <rFont val="仿宋_GB2312"/>
        <charset val="134"/>
      </rPr>
      <t>）</t>
    </r>
  </si>
  <si>
    <r>
      <rPr>
        <sz val="10"/>
        <rFont val="仿宋_GB2312"/>
        <charset val="134"/>
      </rPr>
      <t>伊心静</t>
    </r>
  </si>
  <si>
    <r>
      <rPr>
        <sz val="10"/>
        <rFont val="Times New Roman"/>
        <charset val="0"/>
      </rPr>
      <t>12</t>
    </r>
    <r>
      <rPr>
        <sz val="10"/>
        <rFont val="仿宋_GB2312"/>
        <charset val="134"/>
      </rPr>
      <t>分</t>
    </r>
  </si>
  <si>
    <r>
      <rPr>
        <sz val="10"/>
        <rFont val="仿宋_GB2312"/>
        <charset val="134"/>
      </rPr>
      <t>陈传乐</t>
    </r>
  </si>
  <si>
    <r>
      <rPr>
        <sz val="10"/>
        <rFont val="Times New Roman"/>
        <charset val="0"/>
      </rPr>
      <t>16</t>
    </r>
    <r>
      <rPr>
        <sz val="10"/>
        <rFont val="仿宋_GB2312"/>
        <charset val="134"/>
      </rPr>
      <t>分</t>
    </r>
  </si>
  <si>
    <r>
      <rPr>
        <sz val="10"/>
        <rFont val="仿宋_GB2312"/>
        <charset val="134"/>
      </rPr>
      <t>陈时富</t>
    </r>
  </si>
  <si>
    <t>Multilevel Visual Analysis of Aggregate
Geo-Networks</t>
  </si>
  <si>
    <t>IEEE TVCG</t>
  </si>
  <si>
    <t xml:space="preserve">Zikun Deng, Shifu Chen, Xiao Xie, Guodao Sun, Mingliang Xu, Di Weng, Yingcai Wu
</t>
  </si>
  <si>
    <t>Visualizing Large-Scale Spatial Time Series with GeoChron</t>
  </si>
  <si>
    <t>IEEE VIS</t>
  </si>
  <si>
    <t>Zikun Deng , Shifu Chen, Tobias Schreck, Dazhen Deng, Tan Tang, Mingliang Xu, Di Weng, and Yingcai Wu</t>
  </si>
  <si>
    <r>
      <rPr>
        <sz val="10"/>
        <rFont val="仿宋_GB2312"/>
        <charset val="134"/>
      </rPr>
      <t>杨燕婷</t>
    </r>
  </si>
  <si>
    <t>Discover: Disentangled music representation learning for cover song identification</t>
  </si>
  <si>
    <t>Proceedings of the 46th International ACM SIGIR Conference on Research and Development in Information Retrieval</t>
  </si>
  <si>
    <t>2023.7.19</t>
  </si>
  <si>
    <r>
      <rPr>
        <sz val="10"/>
        <rFont val="Times New Roman"/>
        <charset val="0"/>
      </rPr>
      <t>CCFA</t>
    </r>
    <r>
      <rPr>
        <sz val="10"/>
        <rFont val="仿宋_GB2312"/>
        <charset val="134"/>
      </rPr>
      <t>类论文</t>
    </r>
  </si>
  <si>
    <r>
      <rPr>
        <sz val="10"/>
        <rFont val="仿宋_GB2312"/>
        <charset val="134"/>
      </rPr>
      <t>车瑞</t>
    </r>
  </si>
  <si>
    <t>DBDAN: Dual-Branch Dynamic Attention Network for Semantic Segmentation of Remote Sensing Images</t>
  </si>
  <si>
    <r>
      <rPr>
        <sz val="10"/>
        <rFont val="仿宋_GB2312"/>
        <charset val="134"/>
      </rPr>
      <t>已录用未发表</t>
    </r>
  </si>
  <si>
    <r>
      <rPr>
        <sz val="10"/>
        <rFont val="Times New Roman"/>
        <charset val="134"/>
      </rPr>
      <t>CCF C</t>
    </r>
    <r>
      <rPr>
        <sz val="10"/>
        <rFont val="仿宋_GB2312"/>
        <charset val="134"/>
      </rPr>
      <t>类论文</t>
    </r>
  </si>
  <si>
    <r>
      <rPr>
        <sz val="10"/>
        <rFont val="仿宋_GB2312"/>
        <charset val="134"/>
      </rPr>
      <t>车瑞、马笑文、洪廷锋、王心宇、冯天、张微</t>
    </r>
  </si>
  <si>
    <t>ICME2023</t>
  </si>
  <si>
    <t>2023.7.9</t>
  </si>
  <si>
    <r>
      <rPr>
        <sz val="10"/>
        <rFont val="仿宋_GB2312"/>
        <charset val="134"/>
      </rPr>
      <t>马笑文、车瑞、洪廷锋、马梦婷、赵梓妍、冯天、张微</t>
    </r>
  </si>
  <si>
    <r>
      <rPr>
        <sz val="10"/>
        <rFont val="仿宋_GB2312"/>
        <charset val="134"/>
      </rPr>
      <t>一种基于场景感知类注意力的遥感图像语义分割方法</t>
    </r>
  </si>
  <si>
    <r>
      <rPr>
        <sz val="10"/>
        <rFont val="仿宋_GB2312"/>
        <charset val="134"/>
      </rPr>
      <t>冯天、张微、洪廷锋、马笑文、车瑞</t>
    </r>
  </si>
  <si>
    <r>
      <rPr>
        <sz val="10"/>
        <rFont val="仿宋_GB2312"/>
        <charset val="134"/>
      </rPr>
      <t>耿堇淞</t>
    </r>
  </si>
  <si>
    <t>CKR-Calibrator: Convolution Kernel Robustness Evaluation and Calibration</t>
  </si>
  <si>
    <r>
      <rPr>
        <sz val="10"/>
        <rFont val="仿宋_GB2312"/>
        <charset val="134"/>
      </rPr>
      <t>贝毅君，耿堇淞，刘二腾，高克威，黄文琪，冯尊磊</t>
    </r>
  </si>
  <si>
    <r>
      <rPr>
        <sz val="10"/>
        <rFont val="仿宋_GB2312"/>
        <charset val="134"/>
      </rPr>
      <t>洪廷锋</t>
    </r>
  </si>
  <si>
    <t>STNet: Spatial and Temporal Feature Fusion Network for ChangeDetection in Remote Sensing lmages</t>
  </si>
  <si>
    <r>
      <rPr>
        <sz val="10"/>
        <rFont val="仿宋_GB2312"/>
        <charset val="134"/>
      </rPr>
      <t>马笑文、杨佳威、洪廷锋、马梦婷、赵梓妍、冯天、张微</t>
    </r>
  </si>
  <si>
    <r>
      <rPr>
        <sz val="10"/>
        <rFont val="仿宋_GB2312"/>
        <charset val="134"/>
      </rPr>
      <t>基于类级上下文聚合的高分辨率遥感图像语义分割方法</t>
    </r>
  </si>
  <si>
    <t>2023.8.08</t>
  </si>
  <si>
    <r>
      <rPr>
        <sz val="10"/>
        <rFont val="仿宋_GB2312"/>
        <charset val="134"/>
      </rPr>
      <t>冯天、张微、马笑文、洪廷锋、马梦婷</t>
    </r>
  </si>
  <si>
    <r>
      <rPr>
        <sz val="10"/>
        <rFont val="仿宋_GB2312"/>
        <charset val="134"/>
      </rPr>
      <t>李龙</t>
    </r>
  </si>
  <si>
    <r>
      <rPr>
        <sz val="10"/>
        <rFont val="仿宋_GB2312"/>
        <charset val="134"/>
      </rPr>
      <t>一种基于条件扩散模型的城市路网布局设计方法</t>
    </r>
  </si>
  <si>
    <t>2023.7.21</t>
  </si>
  <si>
    <r>
      <rPr>
        <sz val="10"/>
        <rFont val="仿宋_GB2312"/>
        <charset val="134"/>
      </rPr>
      <t>冯天</t>
    </r>
    <r>
      <rPr>
        <sz val="10"/>
        <rFont val="Times New Roman"/>
        <charset val="134"/>
      </rPr>
      <t>;</t>
    </r>
    <r>
      <rPr>
        <sz val="10"/>
        <rFont val="仿宋_GB2312"/>
        <charset val="134"/>
      </rPr>
      <t>张微</t>
    </r>
    <r>
      <rPr>
        <sz val="10"/>
        <rFont val="Times New Roman"/>
        <charset val="134"/>
      </rPr>
      <t>;</t>
    </r>
    <r>
      <rPr>
        <sz val="10"/>
        <rFont val="仿宋_GB2312"/>
        <charset val="134"/>
      </rPr>
      <t>李龙</t>
    </r>
    <r>
      <rPr>
        <sz val="10"/>
        <rFont val="Times New Roman"/>
        <charset val="134"/>
      </rPr>
      <t>;</t>
    </r>
    <r>
      <rPr>
        <sz val="10"/>
        <rFont val="仿宋_GB2312"/>
        <charset val="134"/>
      </rPr>
      <t>沈骏翱</t>
    </r>
  </si>
  <si>
    <r>
      <rPr>
        <sz val="10"/>
        <rFont val="仿宋_GB2312"/>
        <charset val="134"/>
      </rPr>
      <t>杨佳威</t>
    </r>
  </si>
  <si>
    <r>
      <rPr>
        <sz val="10"/>
        <rFont val="仿宋_GB2312"/>
        <charset val="134"/>
      </rPr>
      <t>一种基于时空特征融合的遥感图像变化检测方法</t>
    </r>
  </si>
  <si>
    <t>2023.5.08</t>
  </si>
  <si>
    <r>
      <rPr>
        <sz val="10"/>
        <rFont val="仿宋_GB2312"/>
        <charset val="134"/>
      </rPr>
      <t>冯天</t>
    </r>
    <r>
      <rPr>
        <sz val="10"/>
        <rFont val="Times New Roman"/>
        <charset val="134"/>
      </rPr>
      <t>;</t>
    </r>
    <r>
      <rPr>
        <sz val="10"/>
        <rFont val="仿宋_GB2312"/>
        <charset val="134"/>
      </rPr>
      <t>张微</t>
    </r>
    <r>
      <rPr>
        <sz val="10"/>
        <rFont val="Times New Roman"/>
        <charset val="134"/>
      </rPr>
      <t>;</t>
    </r>
    <r>
      <rPr>
        <sz val="10"/>
        <rFont val="仿宋_GB2312"/>
        <charset val="134"/>
      </rPr>
      <t>杨佳威</t>
    </r>
    <r>
      <rPr>
        <sz val="10"/>
        <rFont val="Times New Roman"/>
        <charset val="134"/>
      </rPr>
      <t>;</t>
    </r>
    <r>
      <rPr>
        <sz val="10"/>
        <rFont val="仿宋_GB2312"/>
        <charset val="134"/>
      </rPr>
      <t>马笑文</t>
    </r>
    <r>
      <rPr>
        <sz val="10"/>
        <rFont val="Times New Roman"/>
        <charset val="134"/>
      </rPr>
      <t>;</t>
    </r>
    <r>
      <rPr>
        <sz val="10"/>
        <rFont val="仿宋_GB2312"/>
        <charset val="134"/>
      </rPr>
      <t>车瑞</t>
    </r>
  </si>
  <si>
    <r>
      <rPr>
        <sz val="10"/>
        <rFont val="仿宋_GB2312"/>
        <charset val="134"/>
      </rPr>
      <t>张忠广</t>
    </r>
  </si>
  <si>
    <r>
      <rPr>
        <sz val="10"/>
        <rFont val="仿宋_GB2312"/>
        <charset val="134"/>
      </rPr>
      <t>鲁佳辰、王志昊、张忠广、杜雅雯、周渝林、王朝</t>
    </r>
  </si>
  <si>
    <r>
      <rPr>
        <sz val="10"/>
        <color indexed="8"/>
        <rFont val="仿宋_GB2312"/>
        <charset val="134"/>
      </rPr>
      <t>邓梁</t>
    </r>
  </si>
  <si>
    <r>
      <rPr>
        <sz val="10"/>
        <color indexed="8"/>
        <rFont val="仿宋_GB2312"/>
        <charset val="134"/>
      </rPr>
      <t>软件工程</t>
    </r>
    <r>
      <rPr>
        <sz val="10"/>
        <color indexed="8"/>
        <rFont val="Times New Roman"/>
        <charset val="134"/>
      </rPr>
      <t>-22</t>
    </r>
    <r>
      <rPr>
        <sz val="10"/>
        <color indexed="8"/>
        <rFont val="仿宋_GB2312"/>
        <charset val="134"/>
      </rPr>
      <t>级恒生电子专班</t>
    </r>
  </si>
  <si>
    <r>
      <rPr>
        <sz val="10"/>
        <color indexed="8"/>
        <rFont val="仿宋_GB2312"/>
        <charset val="134"/>
      </rPr>
      <t>无</t>
    </r>
  </si>
  <si>
    <r>
      <rPr>
        <sz val="10"/>
        <color indexed="8"/>
        <rFont val="仿宋_GB2312"/>
        <charset val="134"/>
      </rPr>
      <t>黄昌盛</t>
    </r>
  </si>
  <si>
    <r>
      <rPr>
        <sz val="10"/>
        <color indexed="8"/>
        <rFont val="仿宋_GB2312"/>
        <charset val="134"/>
      </rPr>
      <t>李景涛</t>
    </r>
  </si>
  <si>
    <r>
      <rPr>
        <sz val="10"/>
        <color indexed="8"/>
        <rFont val="仿宋_GB2312"/>
        <charset val="134"/>
      </rPr>
      <t>刘佳豪</t>
    </r>
  </si>
  <si>
    <r>
      <rPr>
        <sz val="10"/>
        <rFont val="仿宋_GB2312"/>
        <charset val="134"/>
      </rPr>
      <t>一种接口层面的基于图嵌入算法的微服务</t>
    </r>
    <r>
      <rPr>
        <sz val="10"/>
        <rFont val="Times New Roman"/>
        <charset val="134"/>
      </rPr>
      <t xml:space="preserve">
</t>
    </r>
    <r>
      <rPr>
        <sz val="10"/>
        <rFont val="仿宋_GB2312"/>
        <charset val="134"/>
      </rPr>
      <t>拆分方法</t>
    </r>
  </si>
  <si>
    <t>2022.11.08</t>
  </si>
  <si>
    <r>
      <rPr>
        <sz val="10"/>
        <rFont val="仿宋_GB2312"/>
        <charset val="134"/>
      </rPr>
      <t>李莹</t>
    </r>
    <r>
      <rPr>
        <sz val="10"/>
        <rFont val="Times New Roman"/>
        <charset val="134"/>
      </rPr>
      <t xml:space="preserve"> </t>
    </r>
    <r>
      <rPr>
        <sz val="10"/>
        <rFont val="仿宋_GB2312"/>
        <charset val="134"/>
      </rPr>
      <t>陈龙</t>
    </r>
    <r>
      <rPr>
        <sz val="10"/>
        <rFont val="Times New Roman"/>
        <charset val="134"/>
      </rPr>
      <t xml:space="preserve"> </t>
    </r>
    <r>
      <rPr>
        <sz val="10"/>
        <rFont val="仿宋_GB2312"/>
        <charset val="134"/>
      </rPr>
      <t>刘佳豪</t>
    </r>
    <r>
      <rPr>
        <sz val="10"/>
        <rFont val="Times New Roman"/>
        <charset val="134"/>
      </rPr>
      <t xml:space="preserve"> </t>
    </r>
    <r>
      <rPr>
        <sz val="10"/>
        <rFont val="仿宋_GB2312"/>
        <charset val="134"/>
      </rPr>
      <t>甘蕊</t>
    </r>
    <r>
      <rPr>
        <sz val="10"/>
        <rFont val="Times New Roman"/>
        <charset val="134"/>
      </rPr>
      <t xml:space="preserve"> </t>
    </r>
    <r>
      <rPr>
        <sz val="10"/>
        <rFont val="仿宋_GB2312"/>
        <charset val="134"/>
      </rPr>
      <t>张凌飞</t>
    </r>
    <r>
      <rPr>
        <sz val="10"/>
        <rFont val="Times New Roman"/>
        <charset val="134"/>
      </rPr>
      <t xml:space="preserve">  </t>
    </r>
  </si>
  <si>
    <r>
      <rPr>
        <sz val="10"/>
        <rFont val="Times New Roman"/>
        <charset val="134"/>
      </rPr>
      <t>3/5</t>
    </r>
    <r>
      <rPr>
        <sz val="10"/>
        <rFont val="仿宋_GB2312"/>
        <charset val="134"/>
      </rPr>
      <t>（学生二作）</t>
    </r>
  </si>
  <si>
    <r>
      <rPr>
        <sz val="10"/>
        <color indexed="8"/>
        <rFont val="仿宋_GB2312"/>
        <charset val="134"/>
      </rPr>
      <t>徐荥</t>
    </r>
    <r>
      <rPr>
        <sz val="10"/>
        <color indexed="8"/>
        <rFont val="宋体"/>
        <charset val="134"/>
      </rPr>
      <t>璟</t>
    </r>
  </si>
  <si>
    <t>Facial AU-aid hypomimia diagnosis based on GNN</t>
  </si>
  <si>
    <t>Medical Imageing with Deep Learning</t>
  </si>
  <si>
    <r>
      <rPr>
        <sz val="10"/>
        <rFont val="仿宋_GB2312"/>
        <charset val="134"/>
      </rPr>
      <t>其他论文（短论文）</t>
    </r>
  </si>
  <si>
    <t>Yingjing Xu, Bo Lin, Wei Luo, Shuiguang Deng, Jianwei Yin</t>
  </si>
  <si>
    <r>
      <rPr>
        <sz val="10"/>
        <rFont val="仿宋_GB2312"/>
        <charset val="134"/>
      </rPr>
      <t>一种基于图神经网络和面部动作单元的帕金森低表情症检测方法</t>
    </r>
  </si>
  <si>
    <r>
      <rPr>
        <sz val="10"/>
        <rFont val="仿宋_GB2312"/>
        <charset val="134"/>
      </rPr>
      <t>林博、徐荥</t>
    </r>
    <r>
      <rPr>
        <sz val="10"/>
        <rFont val="宋体"/>
        <charset val="134"/>
      </rPr>
      <t>璟</t>
    </r>
    <r>
      <rPr>
        <sz val="10"/>
        <rFont val="仿宋_GB2312"/>
        <charset val="134"/>
      </rPr>
      <t>、罗巍、尹建伟</t>
    </r>
  </si>
  <si>
    <r>
      <rPr>
        <sz val="10"/>
        <rFont val="Times New Roman"/>
        <charset val="134"/>
      </rPr>
      <t>2/4</t>
    </r>
    <r>
      <rPr>
        <sz val="10"/>
        <rFont val="仿宋_GB2312"/>
        <charset val="134"/>
      </rPr>
      <t>（学生一作）</t>
    </r>
  </si>
  <si>
    <r>
      <rPr>
        <sz val="10"/>
        <rFont val="Times New Roman"/>
        <charset val="134"/>
      </rPr>
      <t>“</t>
    </r>
    <r>
      <rPr>
        <sz val="10"/>
        <rFont val="仿宋_GB2312"/>
        <charset val="134"/>
      </rPr>
      <t>华为杯</t>
    </r>
    <r>
      <rPr>
        <sz val="10"/>
        <rFont val="Times New Roman"/>
        <charset val="134"/>
      </rPr>
      <t>”</t>
    </r>
    <r>
      <rPr>
        <sz val="10"/>
        <rFont val="仿宋_GB2312"/>
        <charset val="134"/>
      </rPr>
      <t>第五届中国研究生人工智能创新大赛</t>
    </r>
  </si>
  <si>
    <r>
      <rPr>
        <sz val="10"/>
        <rFont val="仿宋_GB2312"/>
        <charset val="134"/>
      </rPr>
      <t>中国学位与研究生教育学会和中国科协青少年科技中心</t>
    </r>
  </si>
  <si>
    <r>
      <rPr>
        <sz val="10"/>
        <rFont val="仿宋_GB2312"/>
        <charset val="134"/>
      </rPr>
      <t>徐荥</t>
    </r>
    <r>
      <rPr>
        <sz val="10"/>
        <rFont val="宋体"/>
        <charset val="134"/>
      </rPr>
      <t>璟</t>
    </r>
    <r>
      <rPr>
        <sz val="10"/>
        <rFont val="仿宋_GB2312"/>
        <charset val="134"/>
      </rPr>
      <t>、徐瑞特、蔡雪岩、李正可</t>
    </r>
  </si>
  <si>
    <r>
      <rPr>
        <sz val="10"/>
        <color indexed="8"/>
        <rFont val="仿宋_GB2312"/>
        <charset val="134"/>
      </rPr>
      <t>左海余</t>
    </r>
  </si>
  <si>
    <r>
      <rPr>
        <sz val="10"/>
        <rFont val="仿宋_GB2312"/>
        <charset val="134"/>
      </rPr>
      <t>王梓豪</t>
    </r>
  </si>
  <si>
    <r>
      <rPr>
        <sz val="10"/>
        <rFont val="仿宋_GB2312"/>
        <charset val="134"/>
      </rPr>
      <t>工业设计</t>
    </r>
    <r>
      <rPr>
        <sz val="10"/>
        <rFont val="Times New Roman"/>
        <charset val="134"/>
      </rPr>
      <t>2201</t>
    </r>
  </si>
  <si>
    <r>
      <rPr>
        <sz val="10"/>
        <rFont val="仿宋_GB2312"/>
        <charset val="134"/>
      </rPr>
      <t>一种应用于高空协同作业的增强现实智能安全盔</t>
    </r>
  </si>
  <si>
    <r>
      <rPr>
        <sz val="10"/>
        <rFont val="仿宋_GB2312"/>
        <charset val="134"/>
      </rPr>
      <t>实用新型专利</t>
    </r>
  </si>
  <si>
    <r>
      <rPr>
        <sz val="10"/>
        <rFont val="仿宋_GB2312"/>
        <charset val="134"/>
      </rPr>
      <t>是（</t>
    </r>
    <r>
      <rPr>
        <sz val="10"/>
        <rFont val="Times New Roman"/>
        <charset val="134"/>
      </rPr>
      <t>20230718</t>
    </r>
    <r>
      <rPr>
        <sz val="10"/>
        <rFont val="仿宋_GB2312"/>
        <charset val="134"/>
      </rPr>
      <t>）</t>
    </r>
  </si>
  <si>
    <r>
      <rPr>
        <sz val="10"/>
        <rFont val="仿宋_GB2312"/>
        <charset val="134"/>
      </rPr>
      <t>邹宁，王梓豪，陈鹏瑞</t>
    </r>
  </si>
  <si>
    <t>2\3</t>
  </si>
  <si>
    <t>Reddot Award</t>
  </si>
  <si>
    <t>Wang Zihao, Luo Xiaohan, 
Fu Yanbo, Zheng Chenda, Li Jinyi, Wu Feiyang, 
Qin Rui, He Tao, Zhang Liyi, Zou Ning</t>
  </si>
  <si>
    <r>
      <rPr>
        <sz val="10"/>
        <rFont val="仿宋_GB2312"/>
        <charset val="134"/>
      </rPr>
      <t>董昊烨</t>
    </r>
  </si>
  <si>
    <t>Silent Delivery: Make Instant Delivery More Accessible for the DHH Delivery Workers through Sensory Substitution</t>
  </si>
  <si>
    <t>HCI International</t>
  </si>
  <si>
    <t>2023,7.24</t>
  </si>
  <si>
    <r>
      <rPr>
        <sz val="10"/>
        <rFont val="仿宋_GB2312"/>
        <charset val="134"/>
      </rPr>
      <t>其他</t>
    </r>
    <r>
      <rPr>
        <sz val="10"/>
        <color rgb="FF000000"/>
        <rFont val="Times New Roman"/>
        <charset val="0"/>
      </rPr>
      <t>EI</t>
    </r>
    <r>
      <rPr>
        <sz val="10"/>
        <color indexed="8"/>
        <rFont val="仿宋_GB2312"/>
        <charset val="134"/>
      </rPr>
      <t>会议论文</t>
    </r>
  </si>
  <si>
    <r>
      <rPr>
        <sz val="10"/>
        <rFont val="Times New Roman"/>
        <charset val="134"/>
      </rPr>
      <t>Shichao Huang</t>
    </r>
    <r>
      <rPr>
        <sz val="10"/>
        <color indexed="8"/>
        <rFont val="仿宋_GB2312"/>
        <charset val="134"/>
      </rPr>
      <t>、</t>
    </r>
    <r>
      <rPr>
        <sz val="10"/>
        <color rgb="FF000000"/>
        <rFont val="Times New Roman"/>
        <charset val="0"/>
      </rPr>
      <t>Xiaolong Li</t>
    </r>
    <r>
      <rPr>
        <sz val="10"/>
        <color indexed="8"/>
        <rFont val="仿宋_GB2312"/>
        <charset val="134"/>
      </rPr>
      <t>、</t>
    </r>
    <r>
      <rPr>
        <sz val="10"/>
        <color rgb="FF000000"/>
        <rFont val="Times New Roman"/>
        <charset val="0"/>
      </rPr>
      <t>Shang Shi</t>
    </r>
    <r>
      <rPr>
        <sz val="10"/>
        <color indexed="8"/>
        <rFont val="仿宋_GB2312"/>
        <charset val="134"/>
      </rPr>
      <t>、</t>
    </r>
    <r>
      <rPr>
        <sz val="10"/>
        <color rgb="FF000000"/>
        <rFont val="Times New Roman"/>
        <charset val="0"/>
      </rPr>
      <t>Haoye Dong</t>
    </r>
    <r>
      <rPr>
        <sz val="10"/>
        <color indexed="8"/>
        <rFont val="仿宋_GB2312"/>
        <charset val="134"/>
      </rPr>
      <t>、</t>
    </r>
    <r>
      <rPr>
        <sz val="10"/>
        <color rgb="FF000000"/>
        <rFont val="Times New Roman"/>
        <charset val="0"/>
      </rPr>
      <t>Xueyan Cai</t>
    </r>
    <r>
      <rPr>
        <sz val="10"/>
        <color indexed="8"/>
        <rFont val="仿宋_GB2312"/>
        <charset val="134"/>
      </rPr>
      <t>、</t>
    </r>
    <r>
      <rPr>
        <sz val="10"/>
        <color rgb="FF000000"/>
        <rFont val="Times New Roman"/>
        <charset val="0"/>
      </rPr>
      <t>Kecheng Jin</t>
    </r>
    <r>
      <rPr>
        <sz val="10"/>
        <color indexed="8"/>
        <rFont val="仿宋_GB2312"/>
        <charset val="134"/>
      </rPr>
      <t>、</t>
    </r>
    <r>
      <rPr>
        <sz val="10"/>
        <color rgb="FF000000"/>
        <rFont val="Times New Roman"/>
        <charset val="0"/>
      </rPr>
      <t>Jiayi Wu</t>
    </r>
    <r>
      <rPr>
        <sz val="10"/>
        <color indexed="8"/>
        <rFont val="仿宋_GB2312"/>
        <charset val="134"/>
      </rPr>
      <t>、</t>
    </r>
    <r>
      <rPr>
        <sz val="10"/>
        <color rgb="FF000000"/>
        <rFont val="Times New Roman"/>
        <charset val="0"/>
      </rPr>
      <t>Weijia Lin</t>
    </r>
    <r>
      <rPr>
        <sz val="10"/>
        <color indexed="8"/>
        <rFont val="仿宋_GB2312"/>
        <charset val="134"/>
      </rPr>
      <t>、</t>
    </r>
    <r>
      <rPr>
        <sz val="10"/>
        <color rgb="FF000000"/>
        <rFont val="Times New Roman"/>
        <charset val="0"/>
      </rPr>
      <t>Jiayu Yao</t>
    </r>
    <r>
      <rPr>
        <sz val="10"/>
        <color indexed="8"/>
        <rFont val="仿宋_GB2312"/>
        <charset val="134"/>
      </rPr>
      <t>、</t>
    </r>
    <r>
      <rPr>
        <sz val="10"/>
        <color rgb="FF000000"/>
        <rFont val="Times New Roman"/>
        <charset val="0"/>
      </rPr>
      <t>Yuqi Hu</t>
    </r>
    <r>
      <rPr>
        <sz val="10"/>
        <color indexed="8"/>
        <rFont val="仿宋_GB2312"/>
        <charset val="134"/>
      </rPr>
      <t>、</t>
    </r>
    <r>
      <rPr>
        <sz val="10"/>
        <color rgb="FF000000"/>
        <rFont val="Times New Roman"/>
        <charset val="0"/>
      </rPr>
      <t>Fangtian Ying</t>
    </r>
    <r>
      <rPr>
        <sz val="10"/>
        <color indexed="8"/>
        <rFont val="仿宋_GB2312"/>
        <charset val="134"/>
      </rPr>
      <t>、</t>
    </r>
    <r>
      <rPr>
        <sz val="10"/>
        <color rgb="FF000000"/>
        <rFont val="Times New Roman"/>
        <charset val="0"/>
      </rPr>
      <t>Cheng Yao</t>
    </r>
  </si>
  <si>
    <t>4\12</t>
  </si>
  <si>
    <r>
      <rPr>
        <sz val="10"/>
        <rFont val="仿宋_GB2312"/>
        <charset val="134"/>
      </rPr>
      <t>黄时超</t>
    </r>
  </si>
  <si>
    <t>1\12</t>
  </si>
  <si>
    <r>
      <rPr>
        <sz val="10"/>
        <rFont val="仿宋_GB2312"/>
        <charset val="134"/>
      </rPr>
      <t>黄欧影</t>
    </r>
  </si>
  <si>
    <r>
      <rPr>
        <sz val="10"/>
        <rFont val="仿宋_GB2312"/>
        <charset val="134"/>
      </rPr>
      <t>邵文逸</t>
    </r>
  </si>
  <si>
    <r>
      <rPr>
        <sz val="10"/>
        <rFont val="仿宋_GB2312"/>
        <charset val="134"/>
      </rPr>
      <t>技术与商业驱动的群智创新设计</t>
    </r>
  </si>
  <si>
    <r>
      <rPr>
        <sz val="10"/>
        <rFont val="仿宋_GB2312"/>
        <charset val="134"/>
      </rPr>
      <t>包装工程</t>
    </r>
  </si>
  <si>
    <r>
      <rPr>
        <sz val="10"/>
        <rFont val="仿宋_GB2312"/>
        <charset val="134"/>
      </rPr>
      <t>罗仕鉴、张德寅、邵文逸、郭和睿、成加豪</t>
    </r>
  </si>
  <si>
    <t> 3/5</t>
  </si>
  <si>
    <r>
      <rPr>
        <sz val="10"/>
        <rFont val="仿宋_GB2312"/>
        <charset val="134"/>
      </rPr>
      <t>冯博宇</t>
    </r>
  </si>
  <si>
    <t>EdibleToy: Empowering Children to Create Their Own Meals with a DIY Wafer Paper Kit</t>
  </si>
  <si>
    <t>IDC'23</t>
  </si>
  <si>
    <t>Yilin Shao
Boyu Feng
Yingpin Chen
Yue Yang
Weijun Li
Yifan Yan
Yanan Wang
Ye Tao
Lingyun Sun
Guanyun Wang</t>
  </si>
  <si>
    <t>2\10</t>
  </si>
  <si>
    <r>
      <rPr>
        <sz val="10"/>
        <rFont val="仿宋_GB2312"/>
        <charset val="134"/>
      </rPr>
      <t>时尚</t>
    </r>
  </si>
  <si>
    <t>Silent Delivery: Make Instant Delivery More Accessible for the DHH Delivery Workers Through Sensory Substitution</t>
  </si>
  <si>
    <t>HCII 2023</t>
  </si>
  <si>
    <t>2023.7.23</t>
  </si>
  <si>
    <t xml:space="preserve">Shichao Huang, Xiaolong Li, Shang Shi, Haoye Dong, Xueyan Cai, Kecheng Jin, Jiayi Wu, Weijia Lin, Jiayu Yao, Yuqi Hu, Fangtian Ying, Cheng Yao
</t>
  </si>
  <si>
    <t>3/12</t>
  </si>
  <si>
    <r>
      <rPr>
        <sz val="10"/>
        <rFont val="仿宋_GB2312"/>
        <charset val="134"/>
      </rPr>
      <t>王心宇</t>
    </r>
  </si>
  <si>
    <t>MAPMaN: Multi-Stage U-Shaped Adaptive Pattem Matching Network for Semantic Segmentationof Remote Sensing lmages</t>
  </si>
  <si>
    <t>Computer Graphics Forum</t>
  </si>
  <si>
    <r>
      <rPr>
        <sz val="10"/>
        <rFont val="Times New Roman"/>
        <charset val="134"/>
      </rPr>
      <t>CCF-B</t>
    </r>
    <r>
      <rPr>
        <sz val="10"/>
        <rFont val="仿宋_GB2312"/>
        <charset val="134"/>
      </rPr>
      <t>会议</t>
    </r>
  </si>
  <si>
    <r>
      <rPr>
        <sz val="10"/>
        <rFont val="仿宋_GB2312"/>
        <charset val="134"/>
      </rPr>
      <t>洪廷锋，马笑文，王心宇，车瑞，胡晨璐</t>
    </r>
  </si>
  <si>
    <t>3\5</t>
  </si>
  <si>
    <r>
      <rPr>
        <sz val="10"/>
        <rFont val="仿宋_GB2312"/>
        <charset val="134"/>
      </rPr>
      <t>李啸龙</t>
    </r>
  </si>
  <si>
    <t>hcii</t>
  </si>
  <si>
    <r>
      <rPr>
        <sz val="10"/>
        <rFont val="仿宋_GB2312"/>
        <charset val="134"/>
      </rPr>
      <t>李啸龙黄时超（共同一作）时尚</t>
    </r>
    <r>
      <rPr>
        <sz val="10"/>
        <rFont val="Times New Roman"/>
        <charset val="134"/>
      </rPr>
      <t xml:space="preserve"> </t>
    </r>
    <r>
      <rPr>
        <sz val="10"/>
        <rFont val="仿宋_GB2312"/>
        <charset val="134"/>
      </rPr>
      <t>董浩烨</t>
    </r>
    <r>
      <rPr>
        <sz val="10"/>
        <rFont val="Times New Roman"/>
        <charset val="134"/>
      </rPr>
      <t xml:space="preserve"> </t>
    </r>
    <r>
      <rPr>
        <sz val="10"/>
        <rFont val="仿宋_GB2312"/>
        <charset val="134"/>
      </rPr>
      <t>蔡雪岩</t>
    </r>
    <r>
      <rPr>
        <sz val="10"/>
        <rFont val="Times New Roman"/>
        <charset val="134"/>
      </rPr>
      <t xml:space="preserve"> </t>
    </r>
    <r>
      <rPr>
        <sz val="10"/>
        <rFont val="仿宋_GB2312"/>
        <charset val="134"/>
      </rPr>
      <t>金可成</t>
    </r>
    <r>
      <rPr>
        <sz val="10"/>
        <rFont val="Times New Roman"/>
        <charset val="134"/>
      </rPr>
      <t xml:space="preserve"> </t>
    </r>
    <r>
      <rPr>
        <sz val="10"/>
        <rFont val="仿宋_GB2312"/>
        <charset val="134"/>
      </rPr>
      <t>吴嘉怡</t>
    </r>
    <r>
      <rPr>
        <sz val="10"/>
        <rFont val="Times New Roman"/>
        <charset val="134"/>
      </rPr>
      <t xml:space="preserve"> </t>
    </r>
    <r>
      <rPr>
        <sz val="10"/>
        <rFont val="仿宋_GB2312"/>
        <charset val="134"/>
      </rPr>
      <t>林伟嘉</t>
    </r>
    <r>
      <rPr>
        <sz val="10"/>
        <rFont val="Times New Roman"/>
        <charset val="134"/>
      </rPr>
      <t xml:space="preserve"> </t>
    </r>
    <r>
      <rPr>
        <sz val="10"/>
        <rFont val="仿宋_GB2312"/>
        <charset val="134"/>
      </rPr>
      <t>姚嘉钰</t>
    </r>
    <r>
      <rPr>
        <sz val="10"/>
        <rFont val="Times New Roman"/>
        <charset val="134"/>
      </rPr>
      <t xml:space="preserve"> </t>
    </r>
    <r>
      <rPr>
        <sz val="10"/>
        <rFont val="仿宋_GB2312"/>
        <charset val="134"/>
      </rPr>
      <t>胡雨琦</t>
    </r>
    <r>
      <rPr>
        <sz val="10"/>
        <rFont val="Times New Roman"/>
        <charset val="134"/>
      </rPr>
      <t xml:space="preserve"> </t>
    </r>
    <r>
      <rPr>
        <sz val="10"/>
        <rFont val="仿宋_GB2312"/>
        <charset val="134"/>
      </rPr>
      <t>应放天</t>
    </r>
    <r>
      <rPr>
        <sz val="10"/>
        <rFont val="Times New Roman"/>
        <charset val="134"/>
      </rPr>
      <t xml:space="preserve"> </t>
    </r>
    <r>
      <rPr>
        <sz val="10"/>
        <rFont val="仿宋_GB2312"/>
        <charset val="134"/>
      </rPr>
      <t>姚</t>
    </r>
    <r>
      <rPr>
        <sz val="10"/>
        <rFont val="宋体"/>
        <charset val="134"/>
      </rPr>
      <t>琤</t>
    </r>
    <r>
      <rPr>
        <sz val="10"/>
        <rFont val="Times New Roman"/>
        <charset val="134"/>
      </rPr>
      <t xml:space="preserve"> </t>
    </r>
  </si>
  <si>
    <r>
      <rPr>
        <sz val="10"/>
        <rFont val="仿宋_GB2312"/>
        <charset val="134"/>
      </rPr>
      <t>蔡雪岩</t>
    </r>
  </si>
  <si>
    <r>
      <rPr>
        <sz val="10"/>
        <rFont val="仿宋_GB2312"/>
        <charset val="134"/>
      </rPr>
      <t>一种电子拼图迷宫玩具</t>
    </r>
    <r>
      <rPr>
        <sz val="10"/>
        <rFont val="Times New Roman"/>
        <charset val="134"/>
      </rPr>
      <t> </t>
    </r>
  </si>
  <si>
    <r>
      <rPr>
        <sz val="10"/>
        <rFont val="Times New Roman"/>
        <charset val="134"/>
      </rPr>
      <t>2023 </t>
    </r>
    <r>
      <rPr>
        <sz val="10"/>
        <rFont val="仿宋_GB2312"/>
        <charset val="134"/>
      </rPr>
      <t>年</t>
    </r>
    <r>
      <rPr>
        <sz val="10"/>
        <rFont val="Times New Roman"/>
        <charset val="1"/>
      </rPr>
      <t>09 </t>
    </r>
    <r>
      <rPr>
        <sz val="10"/>
        <rFont val="仿宋_GB2312"/>
        <charset val="134"/>
      </rPr>
      <t>月</t>
    </r>
    <r>
      <rPr>
        <sz val="10"/>
        <rFont val="Times New Roman"/>
        <charset val="134"/>
      </rPr>
      <t>15</t>
    </r>
    <r>
      <rPr>
        <sz val="10"/>
        <rFont val="Times New Roman"/>
        <charset val="1"/>
      </rPr>
      <t> </t>
    </r>
    <r>
      <rPr>
        <sz val="10"/>
        <rFont val="仿宋_GB2312"/>
        <charset val="134"/>
      </rPr>
      <t>日</t>
    </r>
    <r>
      <rPr>
        <sz val="10"/>
        <rFont val="Times New Roman"/>
        <charset val="1"/>
      </rPr>
      <t> </t>
    </r>
  </si>
  <si>
    <r>
      <rPr>
        <sz val="10"/>
        <rFont val="仿宋_GB2312"/>
        <charset val="134"/>
      </rPr>
      <t>蔡雪岩</t>
    </r>
    <r>
      <rPr>
        <sz val="10"/>
        <rFont val="Times New Roman"/>
        <charset val="134"/>
      </rPr>
      <t>,</t>
    </r>
    <r>
      <rPr>
        <sz val="10"/>
        <rFont val="仿宋_GB2312"/>
        <charset val="134"/>
      </rPr>
      <t>金可成</t>
    </r>
    <r>
      <rPr>
        <sz val="10"/>
        <rFont val="Times New Roman"/>
        <charset val="134"/>
      </rPr>
      <t>,</t>
    </r>
    <r>
      <rPr>
        <sz val="10"/>
        <rFont val="仿宋_GB2312"/>
        <charset val="134"/>
      </rPr>
      <t>时尚</t>
    </r>
    <r>
      <rPr>
        <sz val="10"/>
        <rFont val="Times New Roman"/>
        <charset val="134"/>
      </rPr>
      <t>,</t>
    </r>
    <r>
      <rPr>
        <sz val="10"/>
        <rFont val="仿宋_GB2312"/>
        <charset val="134"/>
      </rPr>
      <t>黄欧影</t>
    </r>
    <r>
      <rPr>
        <sz val="10"/>
        <rFont val="Times New Roman"/>
        <charset val="134"/>
      </rPr>
      <t>,</t>
    </r>
    <r>
      <rPr>
        <sz val="10"/>
        <rFont val="仿宋_GB2312"/>
        <charset val="134"/>
      </rPr>
      <t>王小东</t>
    </r>
    <r>
      <rPr>
        <sz val="10"/>
        <rFont val="Times New Roman"/>
        <charset val="134"/>
      </rPr>
      <t>,</t>
    </r>
    <r>
      <rPr>
        <sz val="10"/>
        <rFont val="仿宋_GB2312"/>
        <charset val="134"/>
      </rPr>
      <t>成加豪</t>
    </r>
    <r>
      <rPr>
        <sz val="10"/>
        <rFont val="Times New Roman"/>
        <charset val="134"/>
      </rPr>
      <t>,</t>
    </r>
    <r>
      <rPr>
        <sz val="10"/>
        <rFont val="仿宋_GB2312"/>
        <charset val="134"/>
      </rPr>
      <t>黄时超</t>
    </r>
    <r>
      <rPr>
        <sz val="10"/>
        <rFont val="Times New Roman"/>
        <charset val="134"/>
      </rPr>
      <t> </t>
    </r>
  </si>
  <si>
    <r>
      <rPr>
        <sz val="10"/>
        <rFont val="仿宋_GB2312"/>
        <charset val="134"/>
      </rPr>
      <t>戚煜格</t>
    </r>
  </si>
  <si>
    <r>
      <rPr>
        <sz val="10"/>
        <rFont val="仿宋_GB2312"/>
        <charset val="134"/>
      </rPr>
      <t>一种医疗设备视觉美学评价方法</t>
    </r>
  </si>
  <si>
    <t>2023.6.8</t>
  </si>
  <si>
    <r>
      <rPr>
        <sz val="10"/>
        <rFont val="仿宋_GB2312"/>
        <charset val="134"/>
      </rPr>
      <t>罗仕鉴</t>
    </r>
    <r>
      <rPr>
        <sz val="10"/>
        <rFont val="Times New Roman"/>
        <charset val="134"/>
      </rPr>
      <t>,</t>
    </r>
    <r>
      <rPr>
        <sz val="10"/>
        <rFont val="仿宋_GB2312"/>
        <charset val="134"/>
      </rPr>
      <t>戚煜格</t>
    </r>
    <r>
      <rPr>
        <sz val="10"/>
        <rFont val="Times New Roman"/>
        <charset val="134"/>
      </rPr>
      <t>,</t>
    </r>
    <r>
      <rPr>
        <sz val="10"/>
        <rFont val="仿宋_GB2312"/>
        <charset val="134"/>
      </rPr>
      <t>吴</t>
    </r>
    <r>
      <rPr>
        <sz val="10"/>
        <rFont val="宋体"/>
        <charset val="134"/>
      </rPr>
      <t>玥</t>
    </r>
    <r>
      <rPr>
        <sz val="10"/>
        <rFont val="Times New Roman"/>
        <charset val="134"/>
      </rPr>
      <t>,</t>
    </r>
    <r>
      <rPr>
        <sz val="10"/>
        <rFont val="仿宋_GB2312"/>
        <charset val="134"/>
      </rPr>
      <t>卢杨</t>
    </r>
    <r>
      <rPr>
        <sz val="10"/>
        <rFont val="Times New Roman"/>
        <charset val="134"/>
      </rPr>
      <t>,</t>
    </r>
    <r>
      <rPr>
        <sz val="10"/>
        <rFont val="仿宋_GB2312"/>
        <charset val="134"/>
      </rPr>
      <t>张德寅</t>
    </r>
  </si>
  <si>
    <r>
      <rPr>
        <sz val="10"/>
        <rFont val="仿宋_GB2312"/>
        <charset val="134"/>
      </rPr>
      <t>第十四届国际用户体验创新大赛全国一等奖</t>
    </r>
  </si>
  <si>
    <r>
      <rPr>
        <sz val="10"/>
        <rFont val="仿宋_GB2312"/>
        <charset val="134"/>
      </rPr>
      <t>中国工业设计协会</t>
    </r>
  </si>
  <si>
    <t>2\4</t>
  </si>
  <si>
    <r>
      <rPr>
        <sz val="10"/>
        <rFont val="仿宋_GB2312"/>
        <charset val="134"/>
      </rPr>
      <t>李正可</t>
    </r>
  </si>
  <si>
    <t>StressButton: Using Connectivity of
Everyday Objects for Children to Coping
Learning Stress</t>
  </si>
  <si>
    <t>AHFE</t>
  </si>
  <si>
    <r>
      <rPr>
        <sz val="10"/>
        <rFont val="Times New Roman"/>
        <charset val="134"/>
      </rPr>
      <t>EI</t>
    </r>
    <r>
      <rPr>
        <sz val="10"/>
        <color indexed="8"/>
        <rFont val="仿宋_GB2312"/>
        <charset val="134"/>
      </rPr>
      <t>会议论文</t>
    </r>
  </si>
  <si>
    <t>Cheng Yao1
, Pinhao Wang1
, Zhengke Li1
, Jing Li2
, Xinyi Li1,
Jun Hu2
, Barakova Emilia2
, Fangtian Ying1
, and Wenjie Xu1</t>
  </si>
  <si>
    <t>2\9</t>
  </si>
  <si>
    <r>
      <rPr>
        <sz val="10"/>
        <color rgb="FF000000"/>
        <rFont val="仿宋_GB2312"/>
        <charset val="134"/>
      </rPr>
      <t>第八届</t>
    </r>
    <r>
      <rPr>
        <sz val="10"/>
        <color indexed="8"/>
        <rFont val="Times New Roman"/>
        <charset val="0"/>
      </rPr>
      <t>“</t>
    </r>
    <r>
      <rPr>
        <sz val="10"/>
        <color rgb="FF000000"/>
        <rFont val="仿宋_GB2312"/>
        <charset val="134"/>
      </rPr>
      <t>两岸新锐设计竞赛</t>
    </r>
    <r>
      <rPr>
        <sz val="10"/>
        <color indexed="8"/>
        <rFont val="Times New Roman"/>
        <charset val="0"/>
      </rPr>
      <t>·</t>
    </r>
    <r>
      <rPr>
        <sz val="10"/>
        <color rgb="FF000000"/>
        <rFont val="仿宋_GB2312"/>
        <charset val="134"/>
      </rPr>
      <t>华灿奖</t>
    </r>
    <r>
      <rPr>
        <sz val="10"/>
        <color indexed="8"/>
        <rFont val="Times New Roman"/>
        <charset val="0"/>
      </rPr>
      <t>” </t>
    </r>
    <r>
      <rPr>
        <sz val="10"/>
        <color rgb="FF000000"/>
        <rFont val="仿宋_GB2312"/>
        <charset val="134"/>
      </rPr>
      <t>全国一等奖</t>
    </r>
    <r>
      <rPr>
        <sz val="10"/>
        <color rgb="FF000000"/>
        <rFont val="Times New Roman"/>
        <charset val="134"/>
      </rPr>
      <t xml:space="preserve">
</t>
    </r>
  </si>
  <si>
    <r>
      <rPr>
        <sz val="10"/>
        <rFont val="仿宋_GB2312"/>
        <charset val="134"/>
      </rPr>
      <t>中国高等教育学会</t>
    </r>
  </si>
  <si>
    <r>
      <rPr>
        <sz val="10"/>
        <color rgb="FF000000"/>
        <rFont val="仿宋_GB2312"/>
        <charset val="134"/>
      </rPr>
      <t>一等奖</t>
    </r>
    <r>
      <rPr>
        <sz val="10"/>
        <color rgb="FF000000"/>
        <rFont val="Times New Roman"/>
        <charset val="134"/>
      </rPr>
      <t xml:space="preserve">
</t>
    </r>
  </si>
  <si>
    <r>
      <rPr>
        <sz val="10"/>
        <rFont val="仿宋_GB2312"/>
        <charset val="134"/>
      </rPr>
      <t>刘泽源、吴奕非、李正可、张凯荣、蓝丰</t>
    </r>
  </si>
  <si>
    <t xml:space="preserve">3/5
</t>
  </si>
  <si>
    <r>
      <rPr>
        <sz val="10"/>
        <rFont val="仿宋_GB2312"/>
        <charset val="134"/>
      </rPr>
      <t>冯源</t>
    </r>
  </si>
  <si>
    <r>
      <rPr>
        <sz val="10"/>
        <rFont val="Times New Roman"/>
        <charset val="134"/>
      </rPr>
      <t>iF</t>
    </r>
    <r>
      <rPr>
        <sz val="10"/>
        <rFont val="仿宋_GB2312"/>
        <charset val="134"/>
      </rPr>
      <t>设计新秀奖</t>
    </r>
  </si>
  <si>
    <r>
      <rPr>
        <sz val="10"/>
        <rFont val="仿宋_GB2312"/>
        <charset val="134"/>
      </rPr>
      <t>德国汉诺威工业设计论坛</t>
    </r>
  </si>
  <si>
    <r>
      <rPr>
        <sz val="10"/>
        <rFont val="仿宋_GB2312"/>
        <charset val="134"/>
      </rPr>
      <t>新秀奖（</t>
    </r>
    <r>
      <rPr>
        <sz val="10"/>
        <rFont val="Times New Roman"/>
        <charset val="134"/>
      </rPr>
      <t>STUDENT AWARD</t>
    </r>
    <r>
      <rPr>
        <sz val="10"/>
        <rFont val="仿宋_GB2312"/>
        <charset val="134"/>
      </rPr>
      <t>）</t>
    </r>
  </si>
  <si>
    <r>
      <rPr>
        <sz val="10"/>
        <rFont val="仿宋_GB2312"/>
        <charset val="134"/>
      </rPr>
      <t>冯源</t>
    </r>
    <r>
      <rPr>
        <sz val="10"/>
        <rFont val="Times New Roman"/>
        <charset val="134"/>
      </rPr>
      <t xml:space="preserve"> </t>
    </r>
    <r>
      <rPr>
        <sz val="10"/>
        <rFont val="仿宋_GB2312"/>
        <charset val="134"/>
      </rPr>
      <t>张怡卿</t>
    </r>
    <r>
      <rPr>
        <sz val="10"/>
        <rFont val="Times New Roman"/>
        <charset val="134"/>
      </rPr>
      <t xml:space="preserve"> </t>
    </r>
    <r>
      <rPr>
        <sz val="10"/>
        <rFont val="仿宋_GB2312"/>
        <charset val="134"/>
      </rPr>
      <t>冷诗阳</t>
    </r>
    <r>
      <rPr>
        <sz val="10"/>
        <rFont val="Times New Roman"/>
        <charset val="134"/>
      </rPr>
      <t xml:space="preserve"> </t>
    </r>
    <r>
      <rPr>
        <sz val="10"/>
        <rFont val="仿宋_GB2312"/>
        <charset val="134"/>
      </rPr>
      <t>吴悉尼</t>
    </r>
  </si>
  <si>
    <r>
      <rPr>
        <sz val="10"/>
        <rFont val="Times New Roman"/>
        <charset val="134"/>
      </rPr>
      <t>1</t>
    </r>
    <r>
      <rPr>
        <sz val="10"/>
        <rFont val="仿宋_GB2312"/>
        <charset val="134"/>
      </rPr>
      <t>｜</t>
    </r>
    <r>
      <rPr>
        <sz val="10"/>
        <rFont val="Times New Roman"/>
        <charset val="134"/>
      </rPr>
      <t>4</t>
    </r>
  </si>
  <si>
    <r>
      <rPr>
        <sz val="10"/>
        <rFont val="仿宋_GB2312"/>
        <charset val="134"/>
      </rPr>
      <t>吴悉尼</t>
    </r>
  </si>
  <si>
    <t>iF DESIGN STUDENT AWARD</t>
  </si>
  <si>
    <r>
      <rPr>
        <sz val="10"/>
        <rFont val="Times New Roman"/>
        <charset val="134"/>
      </rPr>
      <t xml:space="preserve">iF </t>
    </r>
    <r>
      <rPr>
        <sz val="10"/>
        <rFont val="宋体"/>
        <charset val="134"/>
      </rPr>
      <t>設計</t>
    </r>
    <r>
      <rPr>
        <sz val="10"/>
        <rFont val="仿宋_GB2312"/>
        <charset val="134"/>
      </rPr>
      <t>基金</t>
    </r>
    <r>
      <rPr>
        <sz val="10"/>
        <rFont val="宋体"/>
        <charset val="134"/>
      </rPr>
      <t>會</t>
    </r>
  </si>
  <si>
    <r>
      <rPr>
        <sz val="10"/>
        <rFont val="仿宋_GB2312"/>
        <charset val="134"/>
      </rPr>
      <t>冯源、张怡卿、冷诗阳、吴悉尼</t>
    </r>
  </si>
  <si>
    <r>
      <rPr>
        <sz val="10"/>
        <rFont val="Times New Roman"/>
        <charset val="134"/>
      </rPr>
      <t>4</t>
    </r>
    <r>
      <rPr>
        <sz val="10"/>
        <rFont val="仿宋_GB2312"/>
        <charset val="134"/>
      </rPr>
      <t>月</t>
    </r>
    <r>
      <rPr>
        <sz val="10"/>
        <rFont val="Times New Roman"/>
        <charset val="134"/>
      </rPr>
      <t>4</t>
    </r>
    <r>
      <rPr>
        <sz val="10"/>
        <rFont val="仿宋_GB2312"/>
        <charset val="134"/>
      </rPr>
      <t>日</t>
    </r>
  </si>
  <si>
    <r>
      <rPr>
        <sz val="10"/>
        <rFont val="仿宋_GB2312"/>
        <charset val="134"/>
      </rPr>
      <t>杨浩浩</t>
    </r>
  </si>
  <si>
    <r>
      <rPr>
        <sz val="10"/>
        <rFont val="Times New Roman"/>
        <charset val="134"/>
      </rPr>
      <t>IF</t>
    </r>
    <r>
      <rPr>
        <sz val="10"/>
        <rFont val="仿宋_GB2312"/>
        <charset val="134"/>
      </rPr>
      <t>新秀奖</t>
    </r>
  </si>
  <si>
    <r>
      <rPr>
        <sz val="10"/>
        <rFont val="仿宋_GB2312"/>
        <charset val="134"/>
      </rPr>
      <t>曾祥超、张晓彤、杨浩浩</t>
    </r>
  </si>
  <si>
    <r>
      <rPr>
        <sz val="10"/>
        <rFont val="Times New Roman"/>
        <charset val="134"/>
      </rPr>
      <t>3</t>
    </r>
    <r>
      <rPr>
        <sz val="10"/>
        <rFont val="仿宋_GB2312"/>
        <charset val="134"/>
      </rPr>
      <t>｜</t>
    </r>
    <r>
      <rPr>
        <sz val="10"/>
        <rFont val="Times New Roman"/>
        <charset val="134"/>
      </rPr>
      <t>3</t>
    </r>
  </si>
  <si>
    <r>
      <rPr>
        <sz val="10"/>
        <rFont val="仿宋_GB2312"/>
        <charset val="134"/>
      </rPr>
      <t>张怡卿</t>
    </r>
  </si>
  <si>
    <r>
      <rPr>
        <sz val="10"/>
        <rFont val="仿宋_GB2312"/>
        <charset val="134"/>
      </rPr>
      <t>中国好创意暨全国数字艺术设计大赛</t>
    </r>
  </si>
  <si>
    <r>
      <rPr>
        <sz val="10"/>
        <rFont val="仿宋_GB2312"/>
        <charset val="134"/>
      </rPr>
      <t>中国好创意暨全国数字艺术设计大赛组织委员会</t>
    </r>
  </si>
  <si>
    <r>
      <rPr>
        <sz val="10"/>
        <rFont val="仿宋_GB2312"/>
        <charset val="134"/>
      </rPr>
      <t>国家级三等奖</t>
    </r>
  </si>
  <si>
    <r>
      <rPr>
        <sz val="10"/>
        <rFont val="Times New Roman"/>
        <charset val="134"/>
      </rPr>
      <t>1</t>
    </r>
    <r>
      <rPr>
        <sz val="10"/>
        <rFont val="仿宋_GB2312"/>
        <charset val="134"/>
      </rPr>
      <t>｜</t>
    </r>
    <r>
      <rPr>
        <sz val="10"/>
        <rFont val="Times New Roman"/>
        <charset val="134"/>
      </rPr>
      <t>1</t>
    </r>
  </si>
  <si>
    <t>IF Design Talent Award 2023</t>
  </si>
  <si>
    <t>iF Design</t>
  </si>
  <si>
    <r>
      <rPr>
        <sz val="10"/>
        <rFont val="Times New Roman"/>
        <charset val="134"/>
      </rPr>
      <t>2</t>
    </r>
    <r>
      <rPr>
        <sz val="10"/>
        <rFont val="仿宋_GB2312"/>
        <charset val="134"/>
      </rPr>
      <t>｜</t>
    </r>
    <r>
      <rPr>
        <sz val="10"/>
        <rFont val="Times New Roman"/>
        <charset val="134"/>
      </rPr>
      <t>4</t>
    </r>
  </si>
  <si>
    <r>
      <rPr>
        <sz val="10"/>
        <rFont val="仿宋_GB2312"/>
        <charset val="134"/>
      </rPr>
      <t>王小东</t>
    </r>
  </si>
  <si>
    <r>
      <rPr>
        <sz val="10"/>
        <rFont val="仿宋_GB2312"/>
        <charset val="134"/>
      </rPr>
      <t>无</t>
    </r>
  </si>
  <si>
    <t>A personality-centred design approach for virtual humans on correspondence with roles and behaviors </t>
  </si>
  <si>
    <t>IASDR</t>
  </si>
  <si>
    <t>Chen, Shi (1); Zhu, Zhiying (2); Wang, Xiaodong (3); Zhang, Yuyang (2); Lou, Suqi (4); Xiang, Wei (1) </t>
  </si>
  <si>
    <r>
      <rPr>
        <sz val="10"/>
        <rFont val="仿宋_GB2312"/>
        <charset val="134"/>
      </rPr>
      <t>（</t>
    </r>
    <r>
      <rPr>
        <sz val="10"/>
        <rFont val="Times New Roman"/>
        <charset val="134"/>
      </rPr>
      <t>3/6</t>
    </r>
    <r>
      <rPr>
        <sz val="10"/>
        <rFont val="仿宋_GB2312"/>
        <charset val="134"/>
      </rPr>
      <t>，导</t>
    </r>
    <r>
      <rPr>
        <sz val="10"/>
        <rFont val="Times New Roman"/>
        <charset val="134"/>
      </rPr>
      <t>1</t>
    </r>
    <r>
      <rPr>
        <sz val="10"/>
        <rFont val="仿宋_GB2312"/>
        <charset val="134"/>
      </rPr>
      <t>）</t>
    </r>
  </si>
  <si>
    <r>
      <rPr>
        <sz val="10"/>
        <rFont val="Times New Roman"/>
        <charset val="134"/>
      </rPr>
      <t>UXDA</t>
    </r>
    <r>
      <rPr>
        <sz val="10"/>
        <color rgb="FF000000"/>
        <rFont val="仿宋_GB2312"/>
        <charset val="134"/>
      </rPr>
      <t>国际国际用户体验创新大赛</t>
    </r>
  </si>
  <si>
    <r>
      <rPr>
        <sz val="10"/>
        <rFont val="Times New Roman"/>
        <charset val="134"/>
      </rPr>
      <t>UXPA</t>
    </r>
    <r>
      <rPr>
        <sz val="10"/>
        <rFont val="仿宋_GB2312"/>
        <charset val="134"/>
      </rPr>
      <t>中国</t>
    </r>
  </si>
  <si>
    <r>
      <rPr>
        <sz val="10"/>
        <rFont val="仿宋_GB2312"/>
        <charset val="134"/>
      </rPr>
      <t>一等奖</t>
    </r>
    <r>
      <rPr>
        <sz val="10"/>
        <rFont val="Times New Roman"/>
        <charset val="134"/>
      </rPr>
      <t>-</t>
    </r>
    <r>
      <rPr>
        <sz val="10"/>
        <rFont val="仿宋_GB2312"/>
        <charset val="134"/>
      </rPr>
      <t>金奖</t>
    </r>
  </si>
  <si>
    <r>
      <rPr>
        <sz val="10"/>
        <rFont val="仿宋_GB2312"/>
        <charset val="134"/>
      </rPr>
      <t>王小东；戚煜格；刘国烨；吴姝欣</t>
    </r>
  </si>
</sst>
</file>

<file path=xl/styles.xml><?xml version="1.0" encoding="utf-8"?>
<styleSheet xmlns="http://schemas.openxmlformats.org/spreadsheetml/2006/main" xmlns:xr9="http://schemas.microsoft.com/office/spreadsheetml/2016/revision9">
  <numFmts count="1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quot;m&quot;.&quot;d"/>
    <numFmt numFmtId="177" formatCode="m&quot;月&quot;d&quot;日&quot;;@"/>
    <numFmt numFmtId="178" formatCode="#\ ?/?"/>
    <numFmt numFmtId="179" formatCode="0.00_);[Red]\(0.00\)"/>
    <numFmt numFmtId="180" formatCode="#\ ??/??"/>
    <numFmt numFmtId="181" formatCode="yyyy&quot;年&quot;m&quot;月&quot;d&quot;日&quot;;@"/>
    <numFmt numFmtId="182" formatCode="#\ ?/8"/>
    <numFmt numFmtId="183" formatCode="yyyy/m/d;@"/>
    <numFmt numFmtId="184" formatCode="0.00_ "/>
    <numFmt numFmtId="185" formatCode="0.000"/>
  </numFmts>
  <fonts count="104">
    <font>
      <sz val="11"/>
      <color theme="1"/>
      <name val="宋体"/>
      <charset val="134"/>
      <scheme val="minor"/>
    </font>
    <font>
      <b/>
      <sz val="12"/>
      <name val="宋体"/>
      <charset val="134"/>
    </font>
    <font>
      <sz val="10"/>
      <name val="宋体"/>
      <charset val="134"/>
    </font>
    <font>
      <sz val="10"/>
      <name val="Times New Roman"/>
      <charset val="134"/>
    </font>
    <font>
      <sz val="10"/>
      <name val="Times New Roman"/>
      <charset val="0"/>
    </font>
    <font>
      <sz val="10"/>
      <color rgb="FF000000"/>
      <name val="Times New Roman"/>
      <charset val="134"/>
    </font>
    <font>
      <sz val="10"/>
      <color indexed="8"/>
      <name val="Times New Roman"/>
      <charset val="0"/>
    </font>
    <font>
      <sz val="10"/>
      <color rgb="FFFF0000"/>
      <name val="Times New Roman"/>
      <charset val="134"/>
    </font>
    <font>
      <sz val="10"/>
      <color indexed="8"/>
      <name val="Times New Roman"/>
      <charset val="134"/>
    </font>
    <font>
      <sz val="10"/>
      <name val="Arial"/>
      <charset val="0"/>
    </font>
    <font>
      <sz val="10"/>
      <color rgb="FF000000"/>
      <name val="Times New Roman"/>
      <charset val="0"/>
    </font>
    <font>
      <u/>
      <sz val="10"/>
      <color rgb="FF0000FF"/>
      <name val="Times New Roman"/>
      <charset val="134"/>
    </font>
    <font>
      <b/>
      <sz val="10"/>
      <color rgb="FF000000"/>
      <name val="Times New Roman"/>
      <charset val="134"/>
    </font>
    <font>
      <b/>
      <sz val="12"/>
      <name val="Arial"/>
      <charset val="0"/>
    </font>
    <font>
      <sz val="10"/>
      <color rgb="FF222222"/>
      <name val="Times New Roman"/>
      <charset val="0"/>
    </font>
    <font>
      <sz val="10"/>
      <color theme="1"/>
      <name val="Times New Roman"/>
      <charset val="134"/>
    </font>
    <font>
      <sz val="10"/>
      <color rgb="FF333333"/>
      <name val="Times New Roman"/>
      <charset val="134"/>
    </font>
    <font>
      <sz val="10"/>
      <color rgb="FF212121"/>
      <name val="Times New Roman"/>
      <charset val="134"/>
    </font>
    <font>
      <sz val="10"/>
      <color indexed="10"/>
      <name val="Times New Roman"/>
      <charset val="134"/>
    </font>
    <font>
      <u/>
      <sz val="10"/>
      <color rgb="FF175CEB"/>
      <name val="Times New Roman"/>
      <charset val="134"/>
    </font>
    <font>
      <sz val="10"/>
      <color rgb="FF1B1B1B"/>
      <name val="Times New Roman"/>
      <charset val="134"/>
    </font>
    <font>
      <sz val="10"/>
      <color rgb="FF303133"/>
      <name val="Times New Roman"/>
      <charset val="0"/>
    </font>
    <font>
      <sz val="10"/>
      <color rgb="FF333333"/>
      <name val="Times New Roman"/>
      <charset val="0"/>
    </font>
    <font>
      <b/>
      <sz val="10"/>
      <color rgb="FF666666"/>
      <name val="Times New Roman"/>
      <charset val="0"/>
    </font>
    <font>
      <u/>
      <sz val="10"/>
      <color rgb="FF0000FF"/>
      <name val="Times New Roman"/>
      <charset val="0"/>
    </font>
    <font>
      <sz val="10"/>
      <color indexed="63"/>
      <name val="Times New Roman"/>
      <charset val="0"/>
    </font>
    <font>
      <b/>
      <sz val="12"/>
      <color rgb="FF000000"/>
      <name val="宋体"/>
      <charset val="134"/>
    </font>
    <font>
      <b/>
      <sz val="9"/>
      <color rgb="FF000000"/>
      <name val="仿宋"/>
      <charset val="134"/>
    </font>
    <font>
      <sz val="9"/>
      <color rgb="FF000000"/>
      <name val="黑体"/>
      <charset val="134"/>
    </font>
    <font>
      <sz val="12"/>
      <color rgb="FF000000"/>
      <name val="黑体"/>
      <charset val="134"/>
    </font>
    <font>
      <sz val="10"/>
      <color rgb="FF000000"/>
      <name val="Arial"/>
      <charset val="0"/>
    </font>
    <font>
      <sz val="10"/>
      <name val="仿宋_GB2312"/>
      <charset val="134"/>
    </font>
    <font>
      <sz val="10"/>
      <color rgb="FFFF0000"/>
      <name val="仿宋"/>
      <charset val="134"/>
    </font>
    <font>
      <sz val="10"/>
      <color rgb="FF000000"/>
      <name val="仿宋_GB2312"/>
      <charset val="134"/>
    </font>
    <font>
      <sz val="10"/>
      <color rgb="FF000000"/>
      <name val="仿宋_GB2312"/>
      <charset val="0"/>
    </font>
    <font>
      <sz val="9"/>
      <name val="黑体"/>
      <charset val="134"/>
    </font>
    <font>
      <sz val="10"/>
      <color rgb="FF000000"/>
      <name val="宋体"/>
      <charset val="134"/>
    </font>
    <font>
      <sz val="10"/>
      <name val="Times Roman"/>
      <charset val="0"/>
    </font>
    <font>
      <sz val="10"/>
      <color indexed="8"/>
      <name val="仿宋_GB2312"/>
      <charset val="134"/>
    </font>
    <font>
      <sz val="10"/>
      <name val="仿宋_GB2312"/>
      <charset val="0"/>
    </font>
    <font>
      <sz val="10"/>
      <color indexed="10"/>
      <name val="Times New Roman"/>
      <charset val="0"/>
    </font>
    <font>
      <sz val="10"/>
      <color rgb="FFFF0000"/>
      <name val="Times New Roman"/>
      <charset val="0"/>
    </font>
    <font>
      <sz val="10"/>
      <name val="宋体"/>
      <charset val="0"/>
    </font>
    <font>
      <sz val="10"/>
      <color rgb="FF0C0C0C"/>
      <name val="仿宋_GB2312"/>
      <charset val="134"/>
    </font>
    <font>
      <sz val="10"/>
      <color rgb="FF0C0C0C"/>
      <name val="Times New Roman"/>
      <charset val="134"/>
    </font>
    <font>
      <sz val="10"/>
      <color rgb="FF171A1D"/>
      <name val="仿宋_GB2312"/>
      <charset val="134"/>
    </font>
    <font>
      <sz val="10"/>
      <color rgb="FF171A1D"/>
      <name val="Times New Roman"/>
      <charset val="134"/>
    </font>
    <font>
      <sz val="10"/>
      <color theme="1"/>
      <name val="Times New Roman"/>
      <charset val="0"/>
    </font>
    <font>
      <sz val="10"/>
      <name val="仿宋"/>
      <family val="3"/>
      <charset val="134"/>
    </font>
    <font>
      <sz val="10"/>
      <color indexed="8"/>
      <name val="仿宋"/>
      <family val="3"/>
      <charset val="0"/>
    </font>
    <font>
      <sz val="10"/>
      <name val="仿宋"/>
      <family val="3"/>
      <charset val="0"/>
    </font>
    <font>
      <sz val="10"/>
      <color rgb="FF000000"/>
      <name val="仿宋"/>
      <family val="3"/>
      <charset val="134"/>
    </font>
    <font>
      <sz val="9"/>
      <color indexed="8"/>
      <name val="仿宋"/>
      <family val="3"/>
      <charset val="0"/>
    </font>
    <font>
      <sz val="10"/>
      <color theme="1"/>
      <name val="仿宋"/>
      <family val="3"/>
      <charset val="134"/>
    </font>
    <font>
      <sz val="10"/>
      <color indexed="10"/>
      <name val="仿宋"/>
      <family val="3"/>
      <charset val="0"/>
    </font>
    <font>
      <sz val="11"/>
      <color theme="1"/>
      <name val="Times New Roman"/>
      <charset val="134"/>
    </font>
    <font>
      <b/>
      <sz val="12"/>
      <color indexed="8"/>
      <name val="宋体"/>
      <charset val="134"/>
    </font>
    <font>
      <sz val="9"/>
      <color indexed="8"/>
      <name val="黑体"/>
      <charset val="134"/>
    </font>
    <font>
      <sz val="12"/>
      <color indexed="8"/>
      <name val="黑体"/>
      <charset val="134"/>
    </font>
    <font>
      <sz val="10"/>
      <color indexed="8"/>
      <name val="Arial"/>
      <charset val="0"/>
    </font>
    <font>
      <sz val="10"/>
      <color rgb="FFFF0000"/>
      <name val="仿宋_GB2312"/>
      <charset val="134"/>
    </font>
    <font>
      <sz val="9"/>
      <name val="Times New Roman"/>
      <charset val="134"/>
    </font>
    <font>
      <sz val="9"/>
      <color rgb="FF000000"/>
      <name val="Times New Roman"/>
      <charset val="134"/>
    </font>
    <font>
      <sz val="10"/>
      <color rgb="FF000000"/>
      <name val="Arial"/>
      <charset val="134"/>
    </font>
    <font>
      <sz val="10"/>
      <color theme="1"/>
      <name val="仿宋_GB2312"/>
      <charset val="134"/>
    </font>
    <font>
      <sz val="10"/>
      <color theme="1"/>
      <name val="宋体"/>
      <charset val="134"/>
    </font>
    <font>
      <sz val="10"/>
      <color indexed="8"/>
      <name val="仿宋_GB2312"/>
      <charset val="0"/>
    </font>
    <font>
      <sz val="10"/>
      <color rgb="FF000000"/>
      <name val="宋体"/>
      <charset val="0"/>
    </font>
    <font>
      <sz val="12"/>
      <name val="黑体"/>
      <charset val="134"/>
    </font>
    <font>
      <sz val="10"/>
      <color rgb="FF171A1D"/>
      <name val="Times New Roman"/>
      <charset val="0"/>
    </font>
    <font>
      <sz val="10"/>
      <color rgb="FF171A1D"/>
      <name val="仿宋_GB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u/>
      <sz val="11"/>
      <color rgb="FF0000FF"/>
      <name val="宋体"/>
      <charset val="134"/>
      <scheme val="minor"/>
    </font>
    <font>
      <b/>
      <sz val="10"/>
      <color rgb="FF000000"/>
      <name val="仿宋_GB2312"/>
      <charset val="134"/>
    </font>
    <font>
      <sz val="10"/>
      <color indexed="8"/>
      <name val="宋体"/>
      <charset val="134"/>
    </font>
    <font>
      <sz val="10"/>
      <color rgb="FF333333"/>
      <name val="仿宋_GB2312"/>
      <charset val="134"/>
    </font>
    <font>
      <i/>
      <sz val="10"/>
      <color indexed="8"/>
      <name val="仿宋_GB2312"/>
      <charset val="0"/>
    </font>
    <font>
      <sz val="10"/>
      <color indexed="8"/>
      <name val="宋体"/>
      <charset val="0"/>
    </font>
    <font>
      <u/>
      <sz val="10"/>
      <color rgb="FF000000"/>
      <name val="仿宋_GB2312"/>
      <charset val="134"/>
    </font>
    <font>
      <b/>
      <u/>
      <sz val="10"/>
      <color rgb="FF000000"/>
      <name val="仿宋_GB2312"/>
      <charset val="134"/>
    </font>
    <font>
      <sz val="10"/>
      <color rgb="FF1B1B1B"/>
      <name val="仿宋_GB2312"/>
      <charset val="134"/>
    </font>
    <font>
      <b/>
      <sz val="10"/>
      <color rgb="FF666666"/>
      <name val="仿宋_GB2312"/>
      <charset val="0"/>
    </font>
    <font>
      <b/>
      <sz val="10"/>
      <color indexed="9"/>
      <name val="仿宋_GB2312"/>
      <charset val="0"/>
    </font>
    <font>
      <sz val="10"/>
      <color rgb="FF333333"/>
      <name val="仿宋_GB2312"/>
      <charset val="0"/>
    </font>
    <font>
      <sz val="10"/>
      <name val="Times New Roman"/>
      <charset val="1"/>
    </font>
    <font>
      <sz val="10"/>
      <name val="黑体"/>
      <charset val="134"/>
    </font>
  </fonts>
  <fills count="37">
    <fill>
      <patternFill patternType="none"/>
    </fill>
    <fill>
      <patternFill patternType="gray125"/>
    </fill>
    <fill>
      <patternFill patternType="solid">
        <fgColor rgb="FFFFFF00"/>
        <bgColor indexed="64"/>
      </patternFill>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style="thin">
        <color auto="1"/>
      </left>
      <right style="thin">
        <color auto="1"/>
      </right>
      <top/>
      <bottom/>
      <diagonal/>
    </border>
    <border>
      <left/>
      <right style="thin">
        <color theme="1"/>
      </right>
      <top style="thin">
        <color theme="1"/>
      </top>
      <bottom style="thin">
        <color theme="1"/>
      </bottom>
      <diagonal/>
    </border>
    <border>
      <left/>
      <right style="thin">
        <color theme="1"/>
      </right>
      <top/>
      <bottom style="thin">
        <color theme="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000000"/>
      </left>
      <right style="thin">
        <color rgb="FF000000"/>
      </right>
      <top/>
      <bottom/>
      <diagonal/>
    </border>
    <border>
      <left/>
      <right style="thin">
        <color rgb="FF000000"/>
      </right>
      <top/>
      <bottom/>
      <diagonal/>
    </border>
    <border>
      <left/>
      <right/>
      <top/>
      <bottom style="thin">
        <color auto="1"/>
      </bottom>
      <diagonal/>
    </border>
    <border>
      <left/>
      <right/>
      <top/>
      <bottom style="thin">
        <color rgb="FF000000"/>
      </bottom>
      <diagonal/>
    </border>
    <border>
      <left/>
      <right style="thin">
        <color rgb="FF000000"/>
      </right>
      <top style="thin">
        <color rgb="FF000000"/>
      </top>
      <bottom style="thin">
        <color rgb="FF000000"/>
      </bottom>
      <diagonal/>
    </border>
    <border>
      <left style="thin">
        <color indexed="8"/>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diagonal/>
    </border>
    <border>
      <left/>
      <right style="thin">
        <color indexed="8"/>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bottom style="thin">
        <color rgb="FF000000"/>
      </bottom>
      <diagonal/>
    </border>
    <border>
      <left/>
      <right/>
      <top style="thin">
        <color auto="1"/>
      </top>
      <bottom style="thin">
        <color auto="1"/>
      </bottom>
      <diagonal/>
    </border>
    <border>
      <left style="thin">
        <color rgb="FF000000"/>
      </left>
      <right/>
      <top style="thin">
        <color rgb="FF000000"/>
      </top>
      <bottom/>
      <diagonal/>
    </border>
    <border>
      <left style="thin">
        <color auto="1"/>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1"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0" fillId="6" borderId="37" applyNumberFormat="0" applyFont="0" applyAlignment="0" applyProtection="0">
      <alignment vertical="center"/>
    </xf>
    <xf numFmtId="0" fontId="73" fillId="0" borderId="0" applyNumberFormat="0" applyFill="0" applyBorder="0" applyAlignment="0" applyProtection="0">
      <alignment vertical="center"/>
    </xf>
    <xf numFmtId="0" fontId="74" fillId="0" borderId="0" applyNumberFormat="0" applyFill="0" applyBorder="0" applyAlignment="0" applyProtection="0">
      <alignment vertical="center"/>
    </xf>
    <xf numFmtId="0" fontId="75" fillId="0" borderId="0" applyNumberFormat="0" applyFill="0" applyBorder="0" applyAlignment="0" applyProtection="0">
      <alignment vertical="center"/>
    </xf>
    <xf numFmtId="0" fontId="76" fillId="0" borderId="38" applyNumberFormat="0" applyFill="0" applyAlignment="0" applyProtection="0">
      <alignment vertical="center"/>
    </xf>
    <xf numFmtId="0" fontId="77" fillId="0" borderId="38" applyNumberFormat="0" applyFill="0" applyAlignment="0" applyProtection="0">
      <alignment vertical="center"/>
    </xf>
    <xf numFmtId="0" fontId="78" fillId="0" borderId="39" applyNumberFormat="0" applyFill="0" applyAlignment="0" applyProtection="0">
      <alignment vertical="center"/>
    </xf>
    <xf numFmtId="0" fontId="78" fillId="0" borderId="0" applyNumberFormat="0" applyFill="0" applyBorder="0" applyAlignment="0" applyProtection="0">
      <alignment vertical="center"/>
    </xf>
    <xf numFmtId="0" fontId="79" fillId="7" borderId="40" applyNumberFormat="0" applyAlignment="0" applyProtection="0">
      <alignment vertical="center"/>
    </xf>
    <xf numFmtId="0" fontId="80" fillId="8" borderId="41" applyNumberFormat="0" applyAlignment="0" applyProtection="0">
      <alignment vertical="center"/>
    </xf>
    <xf numFmtId="0" fontId="81" fillId="8" borderId="40" applyNumberFormat="0" applyAlignment="0" applyProtection="0">
      <alignment vertical="center"/>
    </xf>
    <xf numFmtId="0" fontId="82" fillId="9" borderId="42" applyNumberFormat="0" applyAlignment="0" applyProtection="0">
      <alignment vertical="center"/>
    </xf>
    <xf numFmtId="0" fontId="83" fillId="0" borderId="43" applyNumberFormat="0" applyFill="0" applyAlignment="0" applyProtection="0">
      <alignment vertical="center"/>
    </xf>
    <xf numFmtId="0" fontId="84" fillId="0" borderId="44" applyNumberFormat="0" applyFill="0" applyAlignment="0" applyProtection="0">
      <alignment vertical="center"/>
    </xf>
    <xf numFmtId="0" fontId="85" fillId="10" borderId="0" applyNumberFormat="0" applyBorder="0" applyAlignment="0" applyProtection="0">
      <alignment vertical="center"/>
    </xf>
    <xf numFmtId="0" fontId="86" fillId="11" borderId="0" applyNumberFormat="0" applyBorder="0" applyAlignment="0" applyProtection="0">
      <alignment vertical="center"/>
    </xf>
    <xf numFmtId="0" fontId="87" fillId="12" borderId="0" applyNumberFormat="0" applyBorder="0" applyAlignment="0" applyProtection="0">
      <alignment vertical="center"/>
    </xf>
    <xf numFmtId="0" fontId="88" fillId="13" borderId="0" applyNumberFormat="0" applyBorder="0" applyAlignment="0" applyProtection="0">
      <alignment vertical="center"/>
    </xf>
    <xf numFmtId="0" fontId="89" fillId="14" borderId="0" applyNumberFormat="0" applyBorder="0" applyAlignment="0" applyProtection="0">
      <alignment vertical="center"/>
    </xf>
    <xf numFmtId="0" fontId="89" fillId="15" borderId="0" applyNumberFormat="0" applyBorder="0" applyAlignment="0" applyProtection="0">
      <alignment vertical="center"/>
    </xf>
    <xf numFmtId="0" fontId="88" fillId="16" borderId="0" applyNumberFormat="0" applyBorder="0" applyAlignment="0" applyProtection="0">
      <alignment vertical="center"/>
    </xf>
    <xf numFmtId="0" fontId="88" fillId="17" borderId="0" applyNumberFormat="0" applyBorder="0" applyAlignment="0" applyProtection="0">
      <alignment vertical="center"/>
    </xf>
    <xf numFmtId="0" fontId="89" fillId="18" borderId="0" applyNumberFormat="0" applyBorder="0" applyAlignment="0" applyProtection="0">
      <alignment vertical="center"/>
    </xf>
    <xf numFmtId="0" fontId="89" fillId="19" borderId="0" applyNumberFormat="0" applyBorder="0" applyAlignment="0" applyProtection="0">
      <alignment vertical="center"/>
    </xf>
    <xf numFmtId="0" fontId="88" fillId="20" borderId="0" applyNumberFormat="0" applyBorder="0" applyAlignment="0" applyProtection="0">
      <alignment vertical="center"/>
    </xf>
    <xf numFmtId="0" fontId="88" fillId="21" borderId="0" applyNumberFormat="0" applyBorder="0" applyAlignment="0" applyProtection="0">
      <alignment vertical="center"/>
    </xf>
    <xf numFmtId="0" fontId="89" fillId="22" borderId="0" applyNumberFormat="0" applyBorder="0" applyAlignment="0" applyProtection="0">
      <alignment vertical="center"/>
    </xf>
    <xf numFmtId="0" fontId="89" fillId="23" borderId="0" applyNumberFormat="0" applyBorder="0" applyAlignment="0" applyProtection="0">
      <alignment vertical="center"/>
    </xf>
    <xf numFmtId="0" fontId="88" fillId="24" borderId="0" applyNumberFormat="0" applyBorder="0" applyAlignment="0" applyProtection="0">
      <alignment vertical="center"/>
    </xf>
    <xf numFmtId="0" fontId="88" fillId="25" borderId="0" applyNumberFormat="0" applyBorder="0" applyAlignment="0" applyProtection="0">
      <alignment vertical="center"/>
    </xf>
    <xf numFmtId="0" fontId="89" fillId="26" borderId="0" applyNumberFormat="0" applyBorder="0" applyAlignment="0" applyProtection="0">
      <alignment vertical="center"/>
    </xf>
    <xf numFmtId="0" fontId="89" fillId="27" borderId="0" applyNumberFormat="0" applyBorder="0" applyAlignment="0" applyProtection="0">
      <alignment vertical="center"/>
    </xf>
    <xf numFmtId="0" fontId="88" fillId="28" borderId="0" applyNumberFormat="0" applyBorder="0" applyAlignment="0" applyProtection="0">
      <alignment vertical="center"/>
    </xf>
    <xf numFmtId="0" fontId="88" fillId="29" borderId="0" applyNumberFormat="0" applyBorder="0" applyAlignment="0" applyProtection="0">
      <alignment vertical="center"/>
    </xf>
    <xf numFmtId="0" fontId="89" fillId="30" borderId="0" applyNumberFormat="0" applyBorder="0" applyAlignment="0" applyProtection="0">
      <alignment vertical="center"/>
    </xf>
    <xf numFmtId="0" fontId="89" fillId="31" borderId="0" applyNumberFormat="0" applyBorder="0" applyAlignment="0" applyProtection="0">
      <alignment vertical="center"/>
    </xf>
    <xf numFmtId="0" fontId="88" fillId="32" borderId="0" applyNumberFormat="0" applyBorder="0" applyAlignment="0" applyProtection="0">
      <alignment vertical="center"/>
    </xf>
    <xf numFmtId="0" fontId="88" fillId="33" borderId="0" applyNumberFormat="0" applyBorder="0" applyAlignment="0" applyProtection="0">
      <alignment vertical="center"/>
    </xf>
    <xf numFmtId="0" fontId="89" fillId="34" borderId="0" applyNumberFormat="0" applyBorder="0" applyAlignment="0" applyProtection="0">
      <alignment vertical="center"/>
    </xf>
    <xf numFmtId="0" fontId="89" fillId="35" borderId="0" applyNumberFormat="0" applyBorder="0" applyAlignment="0" applyProtection="0">
      <alignment vertical="center"/>
    </xf>
    <xf numFmtId="0" fontId="88" fillId="36" borderId="0" applyNumberFormat="0" applyBorder="0" applyAlignment="0" applyProtection="0">
      <alignment vertical="center"/>
    </xf>
    <xf numFmtId="0" fontId="9" fillId="0" borderId="0"/>
    <xf numFmtId="0" fontId="9" fillId="0" borderId="0"/>
    <xf numFmtId="0" fontId="90" fillId="0" borderId="0" applyNumberFormat="0" applyFill="0" applyBorder="0" applyAlignment="0" applyProtection="0">
      <alignment vertical="center"/>
    </xf>
  </cellStyleXfs>
  <cellXfs count="396">
    <xf numFmtId="0" fontId="0" fillId="0" borderId="0" xfId="0">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vertical="center" wrapText="1"/>
    </xf>
    <xf numFmtId="0" fontId="6" fillId="0" borderId="1" xfId="0" applyFont="1" applyFill="1" applyBorder="1" applyAlignment="1" applyProtection="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pplyProtection="1">
      <alignment horizontal="center" vertical="center" wrapText="1"/>
    </xf>
    <xf numFmtId="0" fontId="9" fillId="0"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57" fontId="4" fillId="0" borderId="1" xfId="0" applyNumberFormat="1" applyFont="1" applyFill="1" applyBorder="1" applyAlignment="1">
      <alignment horizontal="center" vertical="center" wrapText="1"/>
    </xf>
    <xf numFmtId="17" fontId="4"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58"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 fontId="4" fillId="0" borderId="1" xfId="0" applyNumberFormat="1" applyFont="1" applyFill="1" applyBorder="1" applyAlignment="1">
      <alignment horizontal="center" vertical="center" wrapText="1"/>
    </xf>
    <xf numFmtId="0" fontId="11" fillId="0" borderId="1" xfId="6" applyFont="1" applyBorder="1" applyAlignment="1">
      <alignment horizontal="center" vertical="center" wrapText="1"/>
    </xf>
    <xf numFmtId="0" fontId="11" fillId="0" borderId="1" xfId="6" applyNumberFormat="1" applyFont="1" applyBorder="1" applyAlignment="1">
      <alignment horizontal="center" vertical="center" wrapText="1"/>
    </xf>
    <xf numFmtId="31"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xf>
    <xf numFmtId="14" fontId="5"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xf>
    <xf numFmtId="14" fontId="8" fillId="0" borderId="1" xfId="0" applyNumberFormat="1" applyFont="1" applyFill="1" applyBorder="1" applyAlignment="1" applyProtection="1">
      <alignment horizontal="center" vertical="center" wrapText="1"/>
    </xf>
    <xf numFmtId="0" fontId="13" fillId="0" borderId="1" xfId="0" applyFont="1" applyFill="1" applyBorder="1" applyAlignment="1">
      <alignment vertical="center"/>
    </xf>
    <xf numFmtId="0" fontId="9" fillId="0" borderId="1" xfId="0" applyFont="1" applyFill="1" applyBorder="1" applyAlignment="1"/>
    <xf numFmtId="58" fontId="5" fillId="0"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2" fillId="0" borderId="1" xfId="0" applyFont="1" applyFill="1" applyBorder="1" applyAlignment="1">
      <alignment vertical="center" wrapText="1"/>
    </xf>
    <xf numFmtId="0" fontId="8" fillId="0" borderId="1" xfId="0" applyFont="1" applyFill="1" applyBorder="1" applyAlignment="1">
      <alignment horizontal="center" vertical="center" wrapText="1"/>
    </xf>
    <xf numFmtId="0" fontId="3" fillId="0" borderId="1" xfId="50" applyFont="1" applyBorder="1" applyAlignment="1">
      <alignment horizontal="center" vertical="center" wrapText="1"/>
    </xf>
    <xf numFmtId="0" fontId="4" fillId="0" borderId="1" xfId="50" applyFont="1" applyBorder="1" applyAlignment="1">
      <alignment horizontal="center" vertical="center" wrapText="1"/>
    </xf>
    <xf numFmtId="0" fontId="4"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31" fontId="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16" fontId="4"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8" fontId="4" fillId="0" borderId="1" xfId="50" applyNumberFormat="1" applyFont="1" applyBorder="1" applyAlignment="1">
      <alignment horizontal="center" vertical="center" wrapText="1"/>
    </xf>
    <xf numFmtId="49" fontId="3" fillId="0" borderId="1" xfId="50" applyNumberFormat="1" applyFont="1" applyBorder="1" applyAlignment="1">
      <alignment horizontal="center" vertical="center" wrapText="1"/>
    </xf>
    <xf numFmtId="14" fontId="3" fillId="0" borderId="1" xfId="50" applyNumberFormat="1" applyFont="1" applyBorder="1" applyAlignment="1">
      <alignment horizontal="center" vertical="center" wrapText="1"/>
    </xf>
    <xf numFmtId="179" fontId="4" fillId="0" borderId="1" xfId="0" applyNumberFormat="1" applyFont="1" applyFill="1" applyBorder="1" applyAlignment="1">
      <alignment horizontal="center" vertical="center" wrapText="1"/>
    </xf>
    <xf numFmtId="58" fontId="8" fillId="0" borderId="1" xfId="0" applyNumberFormat="1" applyFont="1" applyFill="1" applyBorder="1" applyAlignment="1" applyProtection="1">
      <alignment horizontal="center" vertical="center" wrapText="1"/>
    </xf>
    <xf numFmtId="49" fontId="8"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1" fillId="0" borderId="1" xfId="51" applyFont="1" applyBorder="1" applyAlignment="1">
      <alignment horizontal="center" vertical="center" wrapText="1"/>
    </xf>
    <xf numFmtId="58"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80" fontId="3" fillId="0" borderId="1" xfId="0" applyNumberFormat="1" applyFont="1" applyFill="1" applyBorder="1" applyAlignment="1">
      <alignment horizontal="center" vertical="center" wrapText="1"/>
    </xf>
    <xf numFmtId="0" fontId="10" fillId="0" borderId="1" xfId="0" applyFont="1" applyFill="1" applyBorder="1" applyAlignment="1" applyProtection="1">
      <alignment horizontal="center" vertical="center" wrapText="1"/>
    </xf>
    <xf numFmtId="31"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81" fontId="5" fillId="0" borderId="1" xfId="0" applyNumberFormat="1" applyFont="1" applyFill="1" applyBorder="1" applyAlignment="1">
      <alignment horizontal="center" vertical="center" wrapText="1"/>
    </xf>
    <xf numFmtId="14" fontId="16" fillId="0" borderId="1" xfId="0" applyNumberFormat="1" applyFont="1" applyFill="1" applyBorder="1" applyAlignment="1">
      <alignment horizontal="center" vertical="center" wrapText="1"/>
    </xf>
    <xf numFmtId="14" fontId="17" fillId="0" borderId="1" xfId="0" applyNumberFormat="1" applyFont="1" applyFill="1" applyBorder="1" applyAlignment="1">
      <alignment horizontal="center" vertical="center" wrapText="1"/>
    </xf>
    <xf numFmtId="17" fontId="5" fillId="0"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xf>
    <xf numFmtId="58" fontId="6" fillId="0" borderId="1" xfId="0" applyNumberFormat="1" applyFont="1" applyFill="1" applyBorder="1" applyAlignment="1" applyProtection="1">
      <alignment horizontal="center" vertical="center" wrapText="1"/>
    </xf>
    <xf numFmtId="0" fontId="16" fillId="0" borderId="1" xfId="0" applyFont="1" applyFill="1" applyBorder="1" applyAlignment="1">
      <alignment horizontal="center" vertical="center" wrapText="1"/>
    </xf>
    <xf numFmtId="0" fontId="18" fillId="0" borderId="1" xfId="0" applyFont="1" applyFill="1" applyBorder="1" applyAlignment="1" applyProtection="1">
      <alignment horizontal="center" vertical="center" wrapText="1"/>
    </xf>
    <xf numFmtId="0" fontId="15"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58" fontId="6" fillId="0" borderId="1" xfId="0" applyNumberFormat="1" applyFont="1" applyFill="1" applyBorder="1" applyAlignment="1">
      <alignment horizontal="center" vertical="center" wrapText="1"/>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176" fontId="3" fillId="0" borderId="1" xfId="0" applyNumberFormat="1" applyFont="1" applyFill="1" applyBorder="1" applyAlignment="1">
      <alignment horizontal="center" vertical="center" wrapText="1"/>
    </xf>
    <xf numFmtId="0" fontId="19" fillId="0" borderId="1" xfId="0" applyFont="1" applyFill="1" applyBorder="1" applyAlignment="1">
      <alignment horizontal="center" vertical="center" wrapText="1"/>
    </xf>
    <xf numFmtId="0" fontId="3" fillId="0" borderId="1" xfId="0" applyFont="1" applyFill="1" applyBorder="1" applyAlignment="1" applyProtection="1">
      <alignment vertical="center" wrapText="1"/>
    </xf>
    <xf numFmtId="0" fontId="5" fillId="0" borderId="1" xfId="0" applyFont="1" applyFill="1" applyBorder="1" applyAlignment="1" applyProtection="1">
      <alignment horizontal="center" vertical="center" wrapText="1"/>
    </xf>
    <xf numFmtId="57"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xf>
    <xf numFmtId="58" fontId="5" fillId="0" borderId="1" xfId="0" applyNumberFormat="1" applyFont="1" applyFill="1" applyBorder="1" applyAlignment="1" applyProtection="1">
      <alignment horizontal="center" vertical="center" wrapText="1"/>
    </xf>
    <xf numFmtId="57" fontId="3" fillId="0" borderId="1" xfId="0" applyNumberFormat="1"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57" fontId="3" fillId="0" borderId="1" xfId="0" applyNumberFormat="1" applyFont="1" applyFill="1" applyBorder="1" applyAlignment="1" applyProtection="1">
      <alignment horizontal="center" vertical="center" wrapText="1"/>
    </xf>
    <xf numFmtId="49" fontId="10" fillId="0" borderId="1" xfId="0" applyNumberFormat="1" applyFont="1" applyFill="1" applyBorder="1" applyAlignment="1">
      <alignment horizontal="center" vertical="center" wrapText="1"/>
    </xf>
    <xf numFmtId="0" fontId="20" fillId="0" borderId="1" xfId="0"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49" fontId="3" fillId="0" borderId="1" xfId="0" applyNumberFormat="1" applyFont="1" applyFill="1" applyBorder="1" applyAlignment="1" applyProtection="1">
      <alignment horizontal="center" vertical="center" wrapText="1"/>
    </xf>
    <xf numFmtId="58" fontId="3"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178" fontId="10" fillId="0" borderId="1" xfId="0" applyNumberFormat="1"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182" fontId="4" fillId="0" borderId="1" xfId="0"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1" xfId="6" applyFont="1" applyBorder="1" applyAlignment="1">
      <alignment horizontal="center" vertical="center" wrapText="1"/>
    </xf>
    <xf numFmtId="0" fontId="25" fillId="0" borderId="1" xfId="0" applyFont="1" applyFill="1" applyBorder="1" applyAlignment="1">
      <alignment horizontal="center" vertical="center" wrapText="1"/>
    </xf>
    <xf numFmtId="183" fontId="3" fillId="0" borderId="1" xfId="0" applyNumberFormat="1" applyFont="1" applyFill="1" applyBorder="1" applyAlignment="1">
      <alignment horizontal="center" vertical="center" wrapText="1"/>
    </xf>
    <xf numFmtId="0" fontId="26" fillId="0" borderId="0"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28" fillId="0" borderId="4" xfId="0" applyFont="1" applyFill="1" applyBorder="1" applyAlignment="1">
      <alignment horizontal="center" vertical="center" wrapText="1"/>
    </xf>
    <xf numFmtId="0" fontId="30" fillId="0" borderId="4" xfId="0" applyFont="1" applyFill="1" applyBorder="1" applyAlignment="1">
      <alignment horizontal="center" vertical="center" wrapText="1"/>
    </xf>
    <xf numFmtId="0" fontId="3" fillId="0" borderId="5" xfId="0" applyFont="1" applyFill="1" applyBorder="1" applyAlignment="1" applyProtection="1">
      <alignment horizontal="center" vertical="center" wrapText="1"/>
    </xf>
    <xf numFmtId="0" fontId="31" fillId="0" borderId="5" xfId="0" applyFont="1" applyFill="1" applyBorder="1" applyAlignment="1" applyProtection="1">
      <alignment horizontal="center" vertical="center" wrapText="1"/>
    </xf>
    <xf numFmtId="0" fontId="32" fillId="0" borderId="5" xfId="0" applyFont="1" applyFill="1" applyBorder="1" applyAlignment="1" applyProtection="1">
      <alignment horizontal="center" vertical="center"/>
    </xf>
    <xf numFmtId="0" fontId="15" fillId="2" borderId="6"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5" xfId="0" applyFont="1" applyBorder="1" applyAlignment="1">
      <alignment horizontal="center" vertical="center" wrapText="1"/>
    </xf>
    <xf numFmtId="0" fontId="10" fillId="0" borderId="5"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5" fillId="0" borderId="4"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0" fillId="0" borderId="5" xfId="0" applyBorder="1">
      <alignment vertical="center"/>
    </xf>
    <xf numFmtId="0" fontId="15" fillId="2" borderId="9"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0" fillId="0" borderId="10" xfId="0" applyBorder="1">
      <alignment vertical="center"/>
    </xf>
    <xf numFmtId="0" fontId="0" fillId="0" borderId="9" xfId="0" applyBorder="1">
      <alignment vertical="center"/>
    </xf>
    <xf numFmtId="0" fontId="37" fillId="0" borderId="11" xfId="0" applyFont="1" applyFill="1" applyBorder="1" applyAlignment="1">
      <alignment horizontal="center" vertical="center" wrapText="1"/>
    </xf>
    <xf numFmtId="0" fontId="37" fillId="0" borderId="11" xfId="0" applyFont="1" applyFill="1" applyBorder="1" applyAlignment="1">
      <alignment horizontal="center" vertical="center"/>
    </xf>
    <xf numFmtId="0" fontId="4" fillId="0" borderId="11" xfId="0" applyNumberFormat="1"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11" xfId="0" applyNumberFormat="1" applyFont="1" applyFill="1" applyBorder="1" applyAlignment="1">
      <alignment horizontal="center" vertical="center" wrapText="1"/>
    </xf>
    <xf numFmtId="0" fontId="4" fillId="0" borderId="11" xfId="0" applyFont="1" applyFill="1" applyBorder="1" applyAlignment="1">
      <alignment horizontal="center" vertical="center" wrapText="1"/>
    </xf>
    <xf numFmtId="0" fontId="38" fillId="0" borderId="11" xfId="0" applyFont="1" applyFill="1" applyBorder="1" applyAlignment="1">
      <alignment horizontal="center" vertical="center" wrapText="1"/>
    </xf>
    <xf numFmtId="184" fontId="4" fillId="0" borderId="11" xfId="0" applyNumberFormat="1" applyFont="1" applyFill="1" applyBorder="1" applyAlignment="1">
      <alignment horizontal="center" vertical="center" wrapText="1"/>
    </xf>
    <xf numFmtId="0" fontId="38" fillId="0" borderId="1"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31" fillId="0" borderId="3" xfId="0" applyNumberFormat="1" applyFont="1" applyFill="1" applyBorder="1" applyAlignment="1">
      <alignment horizontal="center" vertical="center" wrapText="1"/>
    </xf>
    <xf numFmtId="0" fontId="38" fillId="0" borderId="3" xfId="0" applyNumberFormat="1" applyFont="1" applyFill="1" applyBorder="1" applyAlignment="1">
      <alignment horizontal="center" vertical="center" wrapText="1"/>
    </xf>
    <xf numFmtId="184" fontId="4" fillId="0" borderId="3" xfId="0" applyNumberFormat="1" applyFont="1" applyFill="1" applyBorder="1" applyAlignment="1">
      <alignment horizontal="center" vertical="center" wrapText="1"/>
    </xf>
    <xf numFmtId="0" fontId="31" fillId="0" borderId="12" xfId="0" applyFont="1" applyFill="1" applyBorder="1" applyAlignment="1">
      <alignment horizontal="center" vertical="center" wrapText="1"/>
    </xf>
    <xf numFmtId="0" fontId="4" fillId="0" borderId="13" xfId="0" applyNumberFormat="1" applyFont="1" applyFill="1" applyBorder="1" applyAlignment="1">
      <alignment horizontal="center" vertical="center" wrapText="1"/>
    </xf>
    <xf numFmtId="0" fontId="31" fillId="0" borderId="13" xfId="0" applyNumberFormat="1" applyFont="1" applyFill="1" applyBorder="1" applyAlignment="1">
      <alignment horizontal="center" vertical="center" wrapText="1"/>
    </xf>
    <xf numFmtId="0" fontId="31" fillId="0" borderId="13"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1" fillId="0" borderId="12" xfId="0" applyNumberFormat="1" applyFont="1" applyFill="1" applyBorder="1" applyAlignment="1">
      <alignment horizontal="center" vertical="center" wrapText="1"/>
    </xf>
    <xf numFmtId="0" fontId="31" fillId="0" borderId="14"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31" fillId="0" borderId="15" xfId="0" applyNumberFormat="1" applyFont="1" applyFill="1" applyBorder="1" applyAlignment="1">
      <alignment horizontal="center" vertical="center" wrapText="1"/>
    </xf>
    <xf numFmtId="184" fontId="4" fillId="0" borderId="13" xfId="0" applyNumberFormat="1" applyFont="1" applyFill="1" applyBorder="1" applyAlignment="1">
      <alignment horizontal="center" vertical="center" wrapText="1"/>
    </xf>
    <xf numFmtId="0" fontId="38" fillId="0" borderId="11" xfId="0" applyNumberFormat="1" applyFont="1" applyFill="1" applyBorder="1" applyAlignment="1">
      <alignment horizontal="center" vertical="center" wrapText="1"/>
    </xf>
    <xf numFmtId="49" fontId="4" fillId="0" borderId="11" xfId="0" applyNumberFormat="1" applyFont="1" applyFill="1" applyBorder="1" applyAlignment="1">
      <alignment horizontal="center" vertical="center" wrapText="1"/>
    </xf>
    <xf numFmtId="0" fontId="31" fillId="0" borderId="14"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39" fillId="0" borderId="11" xfId="0" applyNumberFormat="1" applyFont="1" applyFill="1" applyBorder="1" applyAlignment="1">
      <alignment horizontal="center" vertical="center" wrapText="1"/>
    </xf>
    <xf numFmtId="0" fontId="38" fillId="0" borderId="3"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5" fillId="2" borderId="0" xfId="0" applyFont="1" applyFill="1">
      <alignment vertical="center"/>
    </xf>
    <xf numFmtId="0" fontId="40" fillId="0" borderId="11"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4" fillId="0" borderId="11"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0" fillId="0" borderId="13" xfId="0" applyFont="1" applyFill="1" applyBorder="1" applyAlignment="1">
      <alignment horizontal="center" vertical="center" wrapText="1"/>
    </xf>
    <xf numFmtId="0" fontId="41" fillId="0" borderId="13" xfId="0" applyNumberFormat="1" applyFont="1" applyFill="1" applyBorder="1" applyAlignment="1">
      <alignment horizontal="center" vertical="center" wrapText="1"/>
    </xf>
    <xf numFmtId="0" fontId="41" fillId="0" borderId="16" xfId="0" applyNumberFormat="1" applyFont="1" applyFill="1" applyBorder="1" applyAlignment="1">
      <alignment horizontal="center" vertical="center" wrapText="1"/>
    </xf>
    <xf numFmtId="0" fontId="41" fillId="0" borderId="12" xfId="0" applyNumberFormat="1" applyFont="1" applyFill="1" applyBorder="1" applyAlignment="1">
      <alignment horizontal="center" vertical="center" wrapText="1"/>
    </xf>
    <xf numFmtId="0" fontId="4" fillId="0" borderId="15" xfId="0" applyNumberFormat="1" applyFont="1" applyFill="1" applyBorder="1" applyAlignment="1">
      <alignment horizontal="left" vertical="center" wrapText="1"/>
    </xf>
    <xf numFmtId="0" fontId="4" fillId="0" borderId="17"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1" fillId="0" borderId="11"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40" fillId="0" borderId="16" xfId="0" applyFont="1" applyFill="1" applyBorder="1" applyAlignment="1">
      <alignment horizontal="center" vertical="center" wrapText="1"/>
    </xf>
    <xf numFmtId="0" fontId="4" fillId="0" borderId="13" xfId="0" applyNumberFormat="1" applyFont="1" applyFill="1" applyBorder="1" applyAlignment="1">
      <alignment horizontal="left" vertical="center" wrapText="1"/>
    </xf>
    <xf numFmtId="184" fontId="4" fillId="0" borderId="12" xfId="0" applyNumberFormat="1" applyFont="1" applyFill="1" applyBorder="1" applyAlignment="1">
      <alignment horizontal="center" vertical="center" wrapText="1"/>
    </xf>
    <xf numFmtId="0" fontId="4" fillId="0" borderId="11" xfId="0" applyFont="1" applyFill="1" applyBorder="1" applyAlignment="1">
      <alignment horizontal="left" vertical="center" wrapText="1"/>
    </xf>
    <xf numFmtId="0" fontId="4" fillId="0" borderId="17"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9" fillId="0" borderId="11"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8" fillId="0" borderId="19" xfId="0" applyFont="1" applyFill="1" applyBorder="1" applyAlignment="1" applyProtection="1">
      <alignment horizontal="center" vertical="center" wrapText="1"/>
    </xf>
    <xf numFmtId="0" fontId="38" fillId="0" borderId="11" xfId="0" applyFont="1" applyFill="1" applyBorder="1" applyAlignment="1" applyProtection="1">
      <alignment horizontal="center" vertical="center" wrapText="1"/>
    </xf>
    <xf numFmtId="0" fontId="8" fillId="0" borderId="11" xfId="0" applyFont="1" applyFill="1" applyBorder="1" applyAlignment="1" applyProtection="1">
      <alignment horizontal="center" vertical="center" wrapText="1"/>
    </xf>
    <xf numFmtId="0" fontId="38" fillId="0" borderId="11" xfId="0" applyFont="1" applyFill="1" applyBorder="1" applyAlignment="1" applyProtection="1">
      <alignment horizontal="left" vertical="center" wrapText="1"/>
    </xf>
    <xf numFmtId="0" fontId="8" fillId="0" borderId="11" xfId="0" applyFont="1" applyFill="1" applyBorder="1" applyAlignment="1" applyProtection="1">
      <alignment horizontal="left" vertical="center" wrapText="1"/>
    </xf>
    <xf numFmtId="0" fontId="43" fillId="0" borderId="11" xfId="0" applyFont="1" applyFill="1" applyBorder="1" applyAlignment="1" applyProtection="1">
      <alignment horizontal="center" vertical="center" wrapText="1"/>
    </xf>
    <xf numFmtId="0" fontId="44" fillId="0" borderId="11" xfId="0" applyFont="1" applyFill="1" applyBorder="1" applyAlignment="1" applyProtection="1">
      <alignment horizontal="center" vertical="center" wrapText="1"/>
    </xf>
    <xf numFmtId="0" fontId="43" fillId="0" borderId="11" xfId="0" applyFont="1" applyFill="1" applyBorder="1" applyAlignment="1" applyProtection="1">
      <alignment horizontal="left" vertical="center" wrapText="1"/>
    </xf>
    <xf numFmtId="0" fontId="44" fillId="0" borderId="11" xfId="0" applyFont="1" applyFill="1" applyBorder="1" applyAlignment="1" applyProtection="1">
      <alignment horizontal="left" vertical="center" wrapText="1"/>
    </xf>
    <xf numFmtId="0" fontId="45" fillId="0" borderId="11" xfId="0" applyFont="1" applyFill="1" applyBorder="1" applyAlignment="1" applyProtection="1">
      <alignment horizontal="left" vertical="center" wrapText="1"/>
    </xf>
    <xf numFmtId="0" fontId="46" fillId="0" borderId="11" xfId="0" applyFont="1" applyFill="1" applyBorder="1" applyAlignment="1" applyProtection="1">
      <alignment horizontal="left" vertical="center" wrapText="1"/>
    </xf>
    <xf numFmtId="0" fontId="18" fillId="0" borderId="11" xfId="0" applyFont="1" applyFill="1" applyBorder="1" applyAlignment="1" applyProtection="1">
      <alignment horizontal="left"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11" xfId="0" applyFont="1" applyFill="1" applyBorder="1" applyAlignment="1">
      <alignment vertical="center" wrapText="1"/>
    </xf>
    <xf numFmtId="0" fontId="3" fillId="0" borderId="11" xfId="0" applyFont="1" applyFill="1" applyBorder="1" applyAlignment="1" applyProtection="1">
      <alignment horizontal="left" vertical="center" wrapText="1"/>
    </xf>
    <xf numFmtId="0" fontId="31" fillId="0" borderId="11" xfId="0" applyFont="1" applyFill="1" applyBorder="1" applyAlignment="1" applyProtection="1">
      <alignment horizontal="left" vertical="center" wrapText="1"/>
    </xf>
    <xf numFmtId="0" fontId="31" fillId="0" borderId="11" xfId="0" applyFont="1" applyFill="1" applyBorder="1" applyAlignment="1" applyProtection="1">
      <alignment vertical="center" wrapText="1"/>
    </xf>
    <xf numFmtId="0" fontId="31" fillId="0" borderId="11" xfId="0" applyFont="1" applyFill="1" applyBorder="1" applyAlignment="1" applyProtection="1">
      <alignment horizontal="center" vertical="center" wrapText="1"/>
    </xf>
    <xf numFmtId="0" fontId="3" fillId="0" borderId="11" xfId="0" applyFont="1" applyFill="1" applyBorder="1" applyAlignment="1" applyProtection="1">
      <alignment horizontal="center" vertical="center" wrapText="1"/>
    </xf>
    <xf numFmtId="0" fontId="8" fillId="3" borderId="11" xfId="0" applyFont="1" applyFill="1" applyBorder="1" applyAlignment="1" applyProtection="1">
      <alignment horizontal="left" vertical="center" wrapText="1"/>
    </xf>
    <xf numFmtId="0" fontId="38" fillId="0" borderId="20" xfId="0" applyFont="1" applyFill="1" applyBorder="1" applyAlignment="1" applyProtection="1">
      <alignment horizontal="center" vertical="center" wrapText="1"/>
    </xf>
    <xf numFmtId="0" fontId="8" fillId="0" borderId="20" xfId="0" applyFont="1" applyFill="1" applyBorder="1" applyAlignment="1" applyProtection="1">
      <alignment horizontal="center" vertical="center" wrapText="1"/>
    </xf>
    <xf numFmtId="0" fontId="31" fillId="0" borderId="20" xfId="0" applyFont="1" applyFill="1" applyBorder="1" applyAlignment="1" applyProtection="1">
      <alignment horizontal="left" vertical="center" wrapText="1"/>
    </xf>
    <xf numFmtId="0" fontId="18" fillId="0" borderId="20" xfId="0" applyFont="1" applyFill="1" applyBorder="1" applyAlignment="1" applyProtection="1">
      <alignment horizontal="left" vertical="center" wrapText="1"/>
    </xf>
    <xf numFmtId="0" fontId="34" fillId="0" borderId="11" xfId="0" applyFont="1" applyFill="1" applyBorder="1" applyAlignment="1">
      <alignment horizontal="center" vertical="center" wrapText="1"/>
    </xf>
    <xf numFmtId="0" fontId="41" fillId="0" borderId="1" xfId="0" applyFont="1" applyFill="1" applyBorder="1" applyAlignment="1">
      <alignment horizontal="center" vertical="center" wrapText="1"/>
    </xf>
    <xf numFmtId="0" fontId="33" fillId="0" borderId="11" xfId="0" applyNumberFormat="1" applyFont="1" applyFill="1" applyBorder="1" applyAlignment="1">
      <alignment horizontal="center" vertical="center" wrapText="1"/>
    </xf>
    <xf numFmtId="0" fontId="10" fillId="0" borderId="11" xfId="0" applyNumberFormat="1" applyFont="1" applyFill="1" applyBorder="1" applyAlignment="1">
      <alignment horizontal="center" vertical="center" wrapText="1"/>
    </xf>
    <xf numFmtId="0" fontId="31" fillId="0" borderId="11" xfId="0" applyFont="1" applyFill="1" applyBorder="1" applyAlignment="1">
      <alignment vertical="center" wrapText="1"/>
    </xf>
    <xf numFmtId="0" fontId="38" fillId="0" borderId="11" xfId="0" applyFont="1" applyFill="1" applyBorder="1" applyAlignment="1">
      <alignment vertical="center" wrapText="1"/>
    </xf>
    <xf numFmtId="0" fontId="3" fillId="0" borderId="20" xfId="0" applyFont="1" applyFill="1" applyBorder="1" applyAlignment="1" applyProtection="1">
      <alignment horizontal="left" vertical="center" wrapText="1"/>
    </xf>
    <xf numFmtId="184" fontId="42" fillId="0" borderId="11" xfId="0" applyNumberFormat="1" applyFont="1" applyFill="1" applyBorder="1" applyAlignment="1">
      <alignment horizontal="center" vertical="center" wrapText="1"/>
    </xf>
    <xf numFmtId="0" fontId="2" fillId="0" borderId="11" xfId="0" applyFont="1" applyFill="1" applyBorder="1" applyAlignment="1" applyProtection="1">
      <alignment vertical="center" wrapText="1"/>
    </xf>
    <xf numFmtId="0" fontId="3" fillId="0" borderId="20" xfId="0" applyFont="1" applyFill="1" applyBorder="1" applyAlignment="1" applyProtection="1">
      <alignment horizontal="center" vertical="center" wrapText="1"/>
    </xf>
    <xf numFmtId="0" fontId="3" fillId="0" borderId="20" xfId="0" applyFont="1" applyFill="1" applyBorder="1" applyAlignment="1">
      <alignment horizontal="center" vertical="center" wrapText="1"/>
    </xf>
    <xf numFmtId="0" fontId="42" fillId="0" borderId="11" xfId="0" applyFont="1" applyFill="1" applyBorder="1" applyAlignment="1">
      <alignment horizontal="center" vertical="center" wrapText="1"/>
    </xf>
    <xf numFmtId="184" fontId="3" fillId="0" borderId="1" xfId="0" applyNumberFormat="1" applyFont="1" applyFill="1" applyBorder="1" applyAlignment="1">
      <alignment horizontal="center" vertical="center" wrapText="1"/>
    </xf>
    <xf numFmtId="0" fontId="47" fillId="0" borderId="1" xfId="0" applyFont="1" applyFill="1" applyBorder="1" applyAlignment="1">
      <alignment horizontal="left" vertical="center" wrapText="1"/>
    </xf>
    <xf numFmtId="185" fontId="3" fillId="0"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49" fillId="0" borderId="1" xfId="0" applyFont="1" applyFill="1" applyBorder="1" applyAlignment="1">
      <alignment horizontal="center" vertical="center" wrapText="1"/>
    </xf>
    <xf numFmtId="0" fontId="50" fillId="0" borderId="1" xfId="0" applyFont="1" applyFill="1" applyBorder="1" applyAlignment="1">
      <alignment horizontal="center" vertical="center" wrapText="1"/>
    </xf>
    <xf numFmtId="0" fontId="49" fillId="0" borderId="1" xfId="0" applyNumberFormat="1" applyFont="1" applyFill="1" applyBorder="1" applyAlignment="1">
      <alignment horizontal="center" vertical="center" wrapText="1"/>
    </xf>
    <xf numFmtId="0" fontId="51" fillId="0" borderId="1" xfId="0" applyFont="1" applyFill="1" applyBorder="1" applyAlignment="1">
      <alignment horizontal="center" vertical="center"/>
    </xf>
    <xf numFmtId="49" fontId="49" fillId="0" borderId="1" xfId="0" applyNumberFormat="1" applyFont="1" applyFill="1" applyBorder="1" applyAlignment="1">
      <alignment horizontal="center" vertical="center" wrapText="1"/>
    </xf>
    <xf numFmtId="49" fontId="50" fillId="0" borderId="1" xfId="0" applyNumberFormat="1" applyFont="1" applyFill="1" applyBorder="1" applyAlignment="1">
      <alignment horizontal="center" vertical="center" wrapText="1"/>
    </xf>
    <xf numFmtId="184" fontId="49" fillId="0" borderId="1" xfId="0" applyNumberFormat="1" applyFont="1" applyFill="1" applyBorder="1" applyAlignment="1">
      <alignment horizontal="center" vertical="center" wrapText="1"/>
    </xf>
    <xf numFmtId="0" fontId="52" fillId="0" borderId="1"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50" fillId="0" borderId="1" xfId="0" applyFont="1" applyFill="1" applyBorder="1" applyAlignment="1">
      <alignment horizontal="left" vertical="center" wrapText="1"/>
    </xf>
    <xf numFmtId="0" fontId="54" fillId="0" borderId="1" xfId="0" applyFont="1" applyFill="1" applyBorder="1" applyAlignment="1">
      <alignment horizontal="center" vertical="center" wrapText="1"/>
    </xf>
    <xf numFmtId="0" fontId="49" fillId="0" borderId="1" xfId="0" applyFont="1" applyFill="1" applyBorder="1" applyAlignment="1">
      <alignment horizontal="left" vertical="center" wrapText="1"/>
    </xf>
    <xf numFmtId="0" fontId="52" fillId="0" borderId="1" xfId="0" applyFont="1" applyFill="1" applyBorder="1" applyAlignment="1">
      <alignment horizontal="left" vertical="center" wrapText="1"/>
    </xf>
    <xf numFmtId="0" fontId="55" fillId="0" borderId="0" xfId="0" applyFont="1">
      <alignment vertical="center"/>
    </xf>
    <xf numFmtId="0" fontId="56" fillId="0" borderId="0" xfId="0" applyFont="1" applyFill="1" applyBorder="1" applyAlignment="1">
      <alignment horizontal="center" vertical="center" wrapText="1"/>
    </xf>
    <xf numFmtId="0" fontId="57" fillId="0" borderId="21" xfId="0" applyFont="1" applyFill="1" applyBorder="1" applyAlignment="1" applyProtection="1">
      <alignment horizontal="center" vertical="center" wrapText="1"/>
    </xf>
    <xf numFmtId="0" fontId="57" fillId="0" borderId="22" xfId="0" applyFont="1" applyFill="1" applyBorder="1" applyAlignment="1" applyProtection="1">
      <alignment horizontal="center" vertical="center" wrapText="1"/>
    </xf>
    <xf numFmtId="0" fontId="58" fillId="0" borderId="23" xfId="0" applyFont="1" applyFill="1" applyBorder="1" applyAlignment="1" applyProtection="1">
      <alignment horizontal="center" vertical="center"/>
    </xf>
    <xf numFmtId="0" fontId="58" fillId="0" borderId="24" xfId="0" applyFont="1" applyFill="1" applyBorder="1" applyAlignment="1" applyProtection="1">
      <alignment horizontal="center" vertical="center"/>
    </xf>
    <xf numFmtId="0" fontId="59" fillId="0" borderId="25" xfId="0" applyFont="1" applyFill="1" applyBorder="1" applyAlignment="1" applyProtection="1">
      <alignment horizontal="center" vertical="center" wrapText="1"/>
    </xf>
    <xf numFmtId="0" fontId="8" fillId="0" borderId="21" xfId="0" applyFont="1" applyFill="1" applyBorder="1" applyAlignment="1" applyProtection="1">
      <alignment horizontal="center" vertical="center" wrapText="1"/>
    </xf>
    <xf numFmtId="0" fontId="38" fillId="0" borderId="21" xfId="0" applyFont="1" applyFill="1" applyBorder="1" applyAlignment="1" applyProtection="1">
      <alignment horizontal="center" vertical="center" wrapText="1"/>
    </xf>
    <xf numFmtId="0" fontId="8" fillId="0" borderId="26" xfId="0" applyFont="1" applyFill="1" applyBorder="1" applyAlignment="1" applyProtection="1">
      <alignment horizontal="center" vertical="center" wrapText="1"/>
    </xf>
    <xf numFmtId="0" fontId="3" fillId="0" borderId="21" xfId="0" applyFont="1" applyFill="1" applyBorder="1" applyAlignment="1" applyProtection="1">
      <alignment horizontal="center" vertical="center" wrapText="1"/>
    </xf>
    <xf numFmtId="0" fontId="31" fillId="0" borderId="21" xfId="0" applyFont="1" applyFill="1" applyBorder="1" applyAlignment="1" applyProtection="1">
      <alignment horizontal="center" vertical="center" wrapText="1"/>
    </xf>
    <xf numFmtId="0" fontId="3" fillId="0" borderId="21" xfId="0" applyFont="1" applyFill="1" applyBorder="1" applyAlignment="1">
      <alignment vertical="center"/>
    </xf>
    <xf numFmtId="0" fontId="8" fillId="0" borderId="21" xfId="0" applyNumberFormat="1" applyFont="1" applyFill="1" applyBorder="1" applyAlignment="1" applyProtection="1">
      <alignment horizontal="center" vertical="center" wrapText="1"/>
    </xf>
    <xf numFmtId="0" fontId="39" fillId="0" borderId="21" xfId="0" applyFont="1" applyFill="1" applyBorder="1" applyAlignment="1" applyProtection="1">
      <alignment horizontal="center" vertical="center" wrapText="1"/>
    </xf>
    <xf numFmtId="0" fontId="4" fillId="0" borderId="21" xfId="0" applyFont="1" applyFill="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3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3" fillId="0" borderId="14" xfId="0" applyFont="1" applyFill="1" applyBorder="1" applyAlignment="1">
      <alignment horizontal="center" vertical="center" wrapText="1"/>
    </xf>
    <xf numFmtId="0" fontId="33" fillId="0" borderId="14"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8" fillId="0" borderId="26" xfId="0" applyFont="1" applyFill="1" applyBorder="1" applyAlignment="1" applyProtection="1">
      <alignment horizontal="center" vertical="center"/>
    </xf>
    <xf numFmtId="0" fontId="57" fillId="0" borderId="27" xfId="0" applyFont="1" applyFill="1" applyBorder="1" applyAlignment="1" applyProtection="1">
      <alignment horizontal="center" vertical="center" wrapText="1"/>
    </xf>
    <xf numFmtId="0" fontId="57" fillId="0" borderId="28" xfId="0" applyFont="1" applyFill="1" applyBorder="1" applyAlignment="1" applyProtection="1">
      <alignment horizontal="center" vertical="center" wrapText="1"/>
    </xf>
    <xf numFmtId="0" fontId="8" fillId="0" borderId="21" xfId="0" applyFont="1" applyFill="1" applyBorder="1" applyAlignment="1" applyProtection="1">
      <alignment horizontal="left" vertical="center" wrapText="1"/>
    </xf>
    <xf numFmtId="0" fontId="8" fillId="0" borderId="26" xfId="0" applyFont="1" applyFill="1" applyBorder="1" applyAlignment="1" applyProtection="1">
      <alignment horizontal="left" vertical="center" wrapText="1"/>
    </xf>
    <xf numFmtId="0" fontId="3" fillId="0" borderId="21" xfId="0" applyFont="1" applyFill="1" applyBorder="1" applyAlignment="1" applyProtection="1">
      <alignment horizontal="left" vertical="center" wrapText="1"/>
    </xf>
    <xf numFmtId="0" fontId="4" fillId="0" borderId="21" xfId="0" applyFont="1" applyFill="1" applyBorder="1" applyAlignment="1" applyProtection="1">
      <alignment horizontal="left" vertical="center" wrapText="1"/>
    </xf>
    <xf numFmtId="0" fontId="60" fillId="0" borderId="1" xfId="0" applyFont="1" applyFill="1" applyBorder="1" applyAlignment="1">
      <alignment horizontal="center" vertical="center" wrapText="1"/>
    </xf>
    <xf numFmtId="0" fontId="31" fillId="0" borderId="1" xfId="0" applyFont="1" applyFill="1" applyBorder="1" applyAlignment="1">
      <alignment vertical="center" wrapText="1"/>
    </xf>
    <xf numFmtId="0" fontId="31" fillId="0" borderId="1" xfId="0" applyFont="1" applyFill="1" applyBorder="1" applyAlignment="1">
      <alignment horizontal="left" vertical="center" wrapText="1"/>
    </xf>
    <xf numFmtId="0" fontId="3" fillId="0" borderId="14" xfId="0" applyFont="1" applyFill="1" applyBorder="1" applyAlignment="1">
      <alignment vertical="center" wrapText="1"/>
    </xf>
    <xf numFmtId="0" fontId="5" fillId="0" borderId="1" xfId="0" applyFont="1" applyFill="1" applyBorder="1" applyAlignment="1">
      <alignment vertical="center" wrapText="1"/>
    </xf>
    <xf numFmtId="0" fontId="7" fillId="0" borderId="11" xfId="0" applyFont="1" applyFill="1" applyBorder="1" applyAlignment="1">
      <alignment horizontal="center" vertical="center" wrapText="1"/>
    </xf>
    <xf numFmtId="0" fontId="3" fillId="0" borderId="11"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58" fillId="0" borderId="24" xfId="0" applyFont="1" applyFill="1" applyBorder="1" applyAlignment="1" applyProtection="1">
      <alignment horizontal="center" vertical="center" wrapText="1"/>
    </xf>
    <xf numFmtId="0" fontId="58" fillId="0" borderId="26" xfId="0" applyFont="1" applyFill="1" applyBorder="1" applyAlignment="1" applyProtection="1">
      <alignment horizontal="center" vertical="center" wrapText="1"/>
    </xf>
    <xf numFmtId="0" fontId="58" fillId="0" borderId="21" xfId="0" applyFont="1" applyFill="1" applyBorder="1" applyAlignment="1" applyProtection="1">
      <alignment horizontal="center" vertical="center" wrapText="1"/>
    </xf>
    <xf numFmtId="0" fontId="38" fillId="0" borderId="26" xfId="0" applyFont="1" applyFill="1" applyBorder="1" applyAlignment="1" applyProtection="1">
      <alignment horizontal="center" vertical="center" wrapText="1"/>
    </xf>
    <xf numFmtId="0" fontId="3" fillId="0" borderId="31" xfId="0" applyFont="1" applyFill="1" applyBorder="1" applyAlignment="1">
      <alignment horizontal="center" vertical="center" wrapText="1"/>
    </xf>
    <xf numFmtId="0" fontId="57" fillId="0" borderId="25" xfId="0" applyFont="1" applyFill="1" applyBorder="1" applyAlignment="1" applyProtection="1">
      <alignment horizontal="center" vertical="center" wrapText="1"/>
    </xf>
    <xf numFmtId="0" fontId="33" fillId="0" borderId="21" xfId="0" applyFont="1" applyFill="1" applyBorder="1" applyAlignment="1" applyProtection="1">
      <alignment horizontal="center" vertical="center" wrapText="1"/>
    </xf>
    <xf numFmtId="0" fontId="36" fillId="0" borderId="21" xfId="0" applyFont="1" applyFill="1" applyBorder="1" applyAlignment="1" applyProtection="1">
      <alignment horizontal="center" vertical="center" wrapText="1"/>
    </xf>
    <xf numFmtId="0" fontId="31" fillId="0" borderId="32"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61" fillId="2" borderId="1" xfId="0" applyFont="1" applyFill="1" applyBorder="1" applyAlignment="1">
      <alignment horizontal="center" vertical="center" wrapText="1"/>
    </xf>
    <xf numFmtId="0" fontId="62" fillId="2" borderId="1" xfId="0" applyFont="1" applyFill="1" applyBorder="1" applyAlignment="1">
      <alignment horizontal="center" vertical="center" wrapText="1"/>
    </xf>
    <xf numFmtId="49" fontId="61" fillId="2" borderId="1" xfId="0" applyNumberFormat="1" applyFont="1" applyFill="1" applyBorder="1" applyAlignment="1">
      <alignment horizontal="center" vertical="center" wrapText="1"/>
    </xf>
    <xf numFmtId="0" fontId="5" fillId="0" borderId="1" xfId="0" applyNumberFormat="1" applyFont="1" applyFill="1" applyBorder="1" applyAlignment="1">
      <alignment vertical="center" wrapText="1"/>
    </xf>
    <xf numFmtId="49" fontId="5" fillId="0" borderId="1" xfId="0" applyNumberFormat="1" applyFont="1" applyFill="1" applyBorder="1" applyAlignment="1">
      <alignment vertical="center" wrapText="1"/>
    </xf>
    <xf numFmtId="0" fontId="3" fillId="0" borderId="1" xfId="0" applyFont="1" applyFill="1" applyBorder="1" applyAlignment="1">
      <alignment horizontal="center" vertical="center"/>
    </xf>
    <xf numFmtId="0" fontId="3" fillId="0" borderId="18" xfId="0" applyFont="1" applyFill="1" applyBorder="1" applyAlignment="1">
      <alignment horizontal="left" vertical="center" wrapText="1"/>
    </xf>
    <xf numFmtId="0" fontId="3" fillId="0" borderId="17" xfId="0" applyFont="1" applyFill="1" applyBorder="1" applyAlignment="1">
      <alignment horizontal="center" vertical="center" wrapText="1"/>
    </xf>
    <xf numFmtId="0" fontId="61" fillId="2" borderId="1" xfId="0" applyFont="1" applyFill="1" applyBorder="1" applyAlignment="1">
      <alignment horizontal="left" vertical="center" wrapText="1"/>
    </xf>
    <xf numFmtId="0" fontId="33" fillId="0" borderId="1" xfId="0" applyFont="1" applyFill="1" applyBorder="1" applyAlignment="1">
      <alignment vertical="center" wrapText="1"/>
    </xf>
    <xf numFmtId="0" fontId="3" fillId="0" borderId="33" xfId="0" applyFont="1" applyFill="1" applyBorder="1" applyAlignment="1">
      <alignment horizontal="center" vertical="center" wrapText="1"/>
    </xf>
    <xf numFmtId="0" fontId="31" fillId="0" borderId="18" xfId="0" applyFont="1" applyFill="1" applyBorder="1" applyAlignment="1">
      <alignment horizontal="center" vertical="center" wrapText="1"/>
    </xf>
    <xf numFmtId="0" fontId="61" fillId="2" borderId="34" xfId="0" applyFont="1" applyFill="1" applyBorder="1" applyAlignment="1">
      <alignment horizontal="center" vertical="center" wrapText="1"/>
    </xf>
    <xf numFmtId="0" fontId="0" fillId="0" borderId="0" xfId="0" applyAlignment="1">
      <alignment vertical="center" wrapText="1"/>
    </xf>
    <xf numFmtId="0" fontId="1" fillId="4" borderId="2" xfId="0" applyFont="1" applyFill="1" applyBorder="1" applyAlignment="1">
      <alignment horizontal="center" vertical="center" wrapText="1"/>
    </xf>
    <xf numFmtId="0" fontId="1" fillId="4" borderId="34" xfId="0" applyFont="1" applyFill="1" applyBorder="1" applyAlignment="1">
      <alignment horizontal="center" vertical="center" wrapText="1"/>
    </xf>
    <xf numFmtId="0" fontId="28" fillId="0" borderId="31" xfId="0"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29" fillId="0" borderId="29" xfId="0" applyFont="1" applyFill="1" applyBorder="1" applyAlignment="1" applyProtection="1">
      <alignment horizontal="center" vertical="center" wrapText="1"/>
    </xf>
    <xf numFmtId="0" fontId="29" fillId="0" borderId="17" xfId="0" applyFont="1" applyFill="1" applyBorder="1" applyAlignment="1" applyProtection="1">
      <alignment horizontal="center" vertical="center" wrapText="1"/>
    </xf>
    <xf numFmtId="0" fontId="28" fillId="0" borderId="11" xfId="0" applyFont="1" applyFill="1" applyBorder="1" applyAlignment="1" applyProtection="1">
      <alignment horizontal="center" vertical="center" wrapText="1"/>
    </xf>
    <xf numFmtId="0" fontId="63" fillId="0" borderId="31" xfId="0" applyFont="1" applyFill="1" applyBorder="1" applyAlignment="1" applyProtection="1">
      <alignment horizontal="center" vertical="center" wrapText="1"/>
    </xf>
    <xf numFmtId="0" fontId="5" fillId="0" borderId="11" xfId="0" applyFont="1" applyFill="1" applyBorder="1" applyAlignment="1" applyProtection="1">
      <alignment horizontal="center" wrapText="1"/>
    </xf>
    <xf numFmtId="0" fontId="33" fillId="0" borderId="11" xfId="0" applyFont="1" applyFill="1" applyBorder="1" applyAlignment="1" applyProtection="1">
      <alignment horizontal="center" wrapText="1"/>
    </xf>
    <xf numFmtId="0" fontId="5" fillId="0" borderId="11" xfId="0" applyFont="1" applyFill="1" applyBorder="1" applyAlignment="1">
      <alignment horizontal="center" wrapText="1"/>
    </xf>
    <xf numFmtId="0" fontId="33" fillId="0" borderId="11" xfId="0" applyFont="1" applyFill="1" applyBorder="1" applyAlignment="1" applyProtection="1">
      <alignment horizontal="center" vertical="center" wrapText="1"/>
    </xf>
    <xf numFmtId="0" fontId="5" fillId="0" borderId="11" xfId="0" applyFont="1" applyFill="1" applyBorder="1" applyAlignment="1" applyProtection="1">
      <alignment horizontal="center" vertical="center" wrapText="1"/>
    </xf>
    <xf numFmtId="0" fontId="15" fillId="2" borderId="11" xfId="0" applyFont="1" applyFill="1" applyBorder="1" applyAlignment="1">
      <alignment vertical="center" wrapText="1"/>
    </xf>
    <xf numFmtId="49" fontId="8" fillId="0" borderId="11" xfId="0" applyNumberFormat="1" applyFont="1" applyFill="1" applyBorder="1" applyAlignment="1" applyProtection="1">
      <alignment horizontal="center" vertical="center" wrapText="1"/>
    </xf>
    <xf numFmtId="0" fontId="29" fillId="0" borderId="33" xfId="0" applyFont="1" applyFill="1" applyBorder="1" applyAlignment="1" applyProtection="1">
      <alignment horizontal="center" vertical="center" wrapText="1"/>
    </xf>
    <xf numFmtId="0" fontId="28" fillId="0" borderId="35" xfId="0" applyFont="1" applyFill="1" applyBorder="1" applyAlignment="1" applyProtection="1">
      <alignment horizontal="center" vertical="center" wrapText="1"/>
    </xf>
    <xf numFmtId="0" fontId="28" fillId="0" borderId="18" xfId="0" applyFont="1" applyFill="1" applyBorder="1" applyAlignment="1" applyProtection="1">
      <alignment horizontal="center" vertical="center" wrapText="1"/>
    </xf>
    <xf numFmtId="14" fontId="5" fillId="0" borderId="11" xfId="0" applyNumberFormat="1" applyFont="1" applyFill="1" applyBorder="1" applyAlignment="1" applyProtection="1">
      <alignment horizontal="center" wrapText="1"/>
    </xf>
    <xf numFmtId="0" fontId="18" fillId="0" borderId="11" xfId="0" applyFont="1" applyFill="1" applyBorder="1" applyAlignment="1" applyProtection="1">
      <alignment horizontal="center" vertical="center" wrapText="1"/>
    </xf>
    <xf numFmtId="0" fontId="29" fillId="0" borderId="31" xfId="0" applyFont="1" applyFill="1" applyBorder="1" applyAlignment="1" applyProtection="1">
      <alignment horizontal="center" vertical="center" wrapText="1"/>
    </xf>
    <xf numFmtId="0" fontId="1" fillId="4" borderId="3" xfId="0" applyFont="1" applyFill="1" applyBorder="1" applyAlignment="1">
      <alignment horizontal="center" vertical="center" wrapText="1"/>
    </xf>
    <xf numFmtId="0" fontId="36" fillId="0" borderId="11" xfId="0" applyFont="1" applyFill="1" applyBorder="1" applyAlignment="1" applyProtection="1">
      <alignment horizontal="center" wrapText="1"/>
    </xf>
    <xf numFmtId="0" fontId="36" fillId="0" borderId="11" xfId="0" applyFont="1" applyFill="1" applyBorder="1" applyAlignment="1" applyProtection="1">
      <alignment horizontal="center" vertical="center" wrapText="1"/>
    </xf>
    <xf numFmtId="0" fontId="3" fillId="4" borderId="11" xfId="0" applyFont="1" applyFill="1" applyBorder="1" applyAlignment="1">
      <alignment horizontal="center" vertical="center" wrapText="1"/>
    </xf>
    <xf numFmtId="0" fontId="31" fillId="4" borderId="11" xfId="0" applyFont="1" applyFill="1" applyBorder="1" applyAlignment="1">
      <alignment horizontal="center" vertical="center" wrapText="1"/>
    </xf>
    <xf numFmtId="0" fontId="31" fillId="4" borderId="11" xfId="49" applyFont="1" applyFill="1" applyBorder="1" applyAlignment="1">
      <alignment horizontal="center" vertical="center" wrapText="1"/>
    </xf>
    <xf numFmtId="49" fontId="3" fillId="4" borderId="11" xfId="49" applyNumberFormat="1" applyFont="1" applyFill="1" applyBorder="1" applyAlignment="1">
      <alignment horizontal="center" vertical="center" wrapText="1"/>
    </xf>
    <xf numFmtId="0" fontId="3" fillId="4" borderId="11" xfId="49" applyFont="1" applyFill="1" applyBorder="1" applyAlignment="1">
      <alignment horizontal="center" vertical="center" wrapText="1"/>
    </xf>
    <xf numFmtId="0" fontId="3" fillId="4" borderId="11" xfId="49" applyFont="1" applyFill="1" applyBorder="1" applyAlignment="1">
      <alignment horizontal="left" vertical="center" wrapText="1"/>
    </xf>
    <xf numFmtId="0" fontId="33" fillId="4" borderId="11" xfId="0" applyFont="1" applyFill="1" applyBorder="1" applyAlignment="1">
      <alignment horizontal="center" vertical="center" wrapText="1"/>
    </xf>
    <xf numFmtId="49" fontId="3" fillId="4" borderId="11" xfId="0" applyNumberFormat="1" applyFont="1" applyFill="1" applyBorder="1" applyAlignment="1">
      <alignment horizontal="center" vertical="center" wrapText="1"/>
    </xf>
    <xf numFmtId="0" fontId="64" fillId="4" borderId="11" xfId="0" applyFont="1" applyFill="1" applyBorder="1" applyAlignment="1">
      <alignment horizontal="center" vertical="center" wrapText="1"/>
    </xf>
    <xf numFmtId="49" fontId="15" fillId="4" borderId="11" xfId="0" applyNumberFormat="1" applyFont="1" applyFill="1" applyBorder="1" applyAlignment="1">
      <alignment horizontal="center" vertical="center" wrapText="1"/>
    </xf>
    <xf numFmtId="0" fontId="15" fillId="4" borderId="11" xfId="0"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0" fontId="3" fillId="0" borderId="11" xfId="0" applyNumberFormat="1" applyFont="1" applyFill="1" applyBorder="1" applyAlignment="1">
      <alignment horizontal="center" vertical="center" wrapText="1"/>
    </xf>
    <xf numFmtId="0" fontId="3" fillId="4" borderId="11" xfId="0" applyFont="1" applyFill="1" applyBorder="1" applyAlignment="1">
      <alignment horizontal="left" vertical="center" wrapText="1"/>
    </xf>
    <xf numFmtId="0" fontId="18" fillId="4" borderId="11" xfId="0" applyFont="1" applyFill="1" applyBorder="1" applyAlignment="1">
      <alignment horizontal="center" vertical="center" wrapText="1"/>
    </xf>
    <xf numFmtId="0" fontId="15" fillId="4" borderId="11" xfId="0" applyFont="1" applyFill="1" applyBorder="1" applyAlignment="1">
      <alignment horizontal="left" vertical="center" wrapText="1"/>
    </xf>
    <xf numFmtId="0" fontId="3" fillId="0" borderId="11" xfId="0" applyNumberFormat="1" applyFont="1" applyFill="1" applyBorder="1" applyAlignment="1">
      <alignment horizontal="left" vertical="center" wrapText="1"/>
    </xf>
    <xf numFmtId="0" fontId="31" fillId="5" borderId="11" xfId="0" applyNumberFormat="1" applyFont="1" applyFill="1" applyBorder="1" applyAlignment="1">
      <alignment horizontal="center" vertical="center" wrapText="1"/>
    </xf>
    <xf numFmtId="0" fontId="31" fillId="4" borderId="11" xfId="0" applyFont="1" applyFill="1" applyBorder="1" applyAlignment="1">
      <alignment horizontal="left" vertical="center" wrapText="1"/>
    </xf>
    <xf numFmtId="0" fontId="64" fillId="4" borderId="11" xfId="0" applyFont="1" applyFill="1" applyBorder="1" applyAlignment="1">
      <alignment horizontal="left" vertical="center" wrapText="1"/>
    </xf>
    <xf numFmtId="0" fontId="65" fillId="0" borderId="11" xfId="0" applyFont="1" applyBorder="1" applyAlignment="1">
      <alignment vertical="center" wrapText="1"/>
    </xf>
    <xf numFmtId="0" fontId="15" fillId="0" borderId="11" xfId="0" applyFont="1" applyBorder="1" applyAlignment="1">
      <alignment vertical="center" wrapText="1"/>
    </xf>
    <xf numFmtId="0" fontId="2" fillId="4" borderId="11" xfId="0" applyFont="1" applyFill="1" applyBorder="1" applyAlignment="1">
      <alignment horizontal="center" vertical="center" wrapText="1"/>
    </xf>
    <xf numFmtId="0" fontId="33" fillId="0" borderId="11" xfId="0"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49" fontId="5" fillId="0" borderId="11" xfId="0" applyNumberFormat="1" applyFont="1" applyFill="1" applyBorder="1" applyAlignment="1">
      <alignment horizontal="center" vertical="center" wrapText="1"/>
    </xf>
    <xf numFmtId="0" fontId="15" fillId="0" borderId="11"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5" fillId="0" borderId="11" xfId="0" applyFont="1" applyFill="1" applyBorder="1" applyAlignment="1">
      <alignment horizontal="left" vertical="center" wrapText="1"/>
    </xf>
    <xf numFmtId="0" fontId="36" fillId="0" borderId="11" xfId="0" applyFont="1" applyFill="1" applyBorder="1" applyAlignment="1">
      <alignment horizontal="center" vertical="center" wrapText="1"/>
    </xf>
    <xf numFmtId="0" fontId="6" fillId="0" borderId="11" xfId="0" applyFont="1" applyFill="1" applyBorder="1" applyAlignment="1" applyProtection="1">
      <alignment horizontal="center" vertical="center" wrapText="1"/>
    </xf>
    <xf numFmtId="0" fontId="66" fillId="0" borderId="11" xfId="0" applyFont="1" applyFill="1" applyBorder="1" applyAlignment="1" applyProtection="1">
      <alignment horizontal="center" vertical="center" wrapText="1"/>
    </xf>
    <xf numFmtId="0" fontId="40" fillId="0" borderId="11" xfId="0" applyFont="1" applyFill="1" applyBorder="1" applyAlignment="1" applyProtection="1">
      <alignment horizontal="center" vertical="center" wrapText="1"/>
    </xf>
    <xf numFmtId="0" fontId="6" fillId="0" borderId="11" xfId="0" applyFont="1" applyFill="1" applyBorder="1" applyAlignment="1" applyProtection="1">
      <alignment horizontal="left" vertical="center" wrapText="1"/>
    </xf>
    <xf numFmtId="0" fontId="67" fillId="0" borderId="11" xfId="0" applyFont="1" applyFill="1" applyBorder="1" applyAlignment="1" applyProtection="1">
      <alignment horizontal="center" vertical="center" wrapText="1"/>
    </xf>
    <xf numFmtId="0" fontId="1" fillId="0" borderId="0" xfId="0" applyFont="1" applyFill="1" applyBorder="1" applyAlignment="1">
      <alignment horizontal="center" vertical="center" wrapText="1"/>
    </xf>
    <xf numFmtId="0" fontId="35" fillId="0" borderId="1" xfId="0" applyFont="1" applyFill="1" applyBorder="1" applyAlignment="1">
      <alignment horizontal="center" vertical="center" wrapText="1"/>
    </xf>
    <xf numFmtId="0" fontId="68" fillId="0" borderId="2" xfId="0" applyFont="1" applyFill="1" applyBorder="1" applyAlignment="1">
      <alignment horizontal="center" vertical="center"/>
    </xf>
    <xf numFmtId="0" fontId="68" fillId="0" borderId="34" xfId="0" applyFont="1" applyFill="1" applyBorder="1" applyAlignment="1">
      <alignment horizontal="center" vertical="center"/>
    </xf>
    <xf numFmtId="0" fontId="9" fillId="0" borderId="12"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5" fillId="2" borderId="0" xfId="0" applyFont="1" applyFill="1" applyAlignment="1">
      <alignment horizontal="center" vertical="center" wrapText="1"/>
    </xf>
    <xf numFmtId="0" fontId="3" fillId="0" borderId="5" xfId="0" applyNumberFormat="1" applyFont="1" applyFill="1" applyBorder="1" applyAlignment="1">
      <alignment horizontal="center" vertical="center" wrapText="1"/>
    </xf>
    <xf numFmtId="0" fontId="31"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69" fillId="0" borderId="19" xfId="0" applyFont="1" applyFill="1" applyBorder="1" applyAlignment="1" applyProtection="1">
      <alignment horizontal="center" vertical="center" wrapText="1"/>
    </xf>
    <xf numFmtId="0" fontId="70" fillId="0" borderId="11" xfId="0" applyFont="1" applyFill="1" applyBorder="1" applyAlignment="1" applyProtection="1">
      <alignment horizontal="center" vertical="center" wrapText="1"/>
    </xf>
    <xf numFmtId="0" fontId="69" fillId="0" borderId="11" xfId="0" applyFont="1" applyFill="1" applyBorder="1" applyAlignment="1" applyProtection="1">
      <alignment horizontal="center" vertical="center" wrapText="1"/>
    </xf>
    <xf numFmtId="0" fontId="70" fillId="0" borderId="20" xfId="0" applyFont="1" applyFill="1" applyBorder="1" applyAlignment="1" applyProtection="1">
      <alignment horizontal="center" vertical="center" wrapText="1"/>
    </xf>
    <xf numFmtId="0" fontId="69" fillId="0" borderId="20" xfId="0" applyFont="1" applyFill="1" applyBorder="1" applyAlignment="1" applyProtection="1">
      <alignment horizontal="center" vertical="center" wrapText="1"/>
    </xf>
    <xf numFmtId="0" fontId="68" fillId="0" borderId="3" xfId="0" applyFont="1" applyFill="1" applyBorder="1" applyAlignment="1">
      <alignment horizontal="center" vertical="center"/>
    </xf>
    <xf numFmtId="0" fontId="35" fillId="0" borderId="36"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0" fillId="0" borderId="20" xfId="0" applyFont="1" applyFill="1" applyBorder="1" applyAlignment="1" applyProtection="1">
      <alignment horizontal="center" vertical="center" wrapText="1"/>
    </xf>
    <xf numFmtId="0" fontId="68" fillId="0" borderId="34" xfId="0" applyFont="1" applyFill="1" applyBorder="1" applyAlignment="1">
      <alignment horizontal="center" vertical="center" wrapText="1"/>
    </xf>
    <xf numFmtId="0" fontId="68" fillId="0" borderId="3" xfId="0" applyFont="1" applyFill="1" applyBorder="1" applyAlignment="1">
      <alignment horizontal="center" vertical="center" wrapText="1"/>
    </xf>
    <xf numFmtId="0" fontId="68" fillId="0" borderId="1"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65" fillId="0" borderId="1" xfId="0" applyFont="1" applyBorder="1" applyAlignment="1">
      <alignment horizontal="center" vertical="center" wrapText="1"/>
    </xf>
    <xf numFmtId="0" fontId="0" fillId="0" borderId="3" xfId="0" applyBorder="1">
      <alignment vertical="center"/>
    </xf>
    <xf numFmtId="0" fontId="2" fillId="0" borderId="5" xfId="0" applyFont="1" applyFill="1" applyBorder="1" applyAlignment="1">
      <alignment horizontal="center" vertical="center" wrapText="1"/>
    </xf>
    <xf numFmtId="0" fontId="6" fillId="0" borderId="20" xfId="0" applyFont="1" applyFill="1" applyBorder="1" applyAlignment="1" applyProtection="1">
      <alignment horizontal="center" vertical="center" wrapText="1"/>
    </xf>
    <xf numFmtId="0" fontId="49" fillId="0" borderId="1" xfId="0" applyFont="1" applyFill="1" applyBorder="1" applyAlignment="1" quotePrefix="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 name="超链接 2" xfId="51"/>
  </cellStyles>
  <dxfs count="18">
    <dxf>
      <fill>
        <patternFill patternType="solid">
          <bgColor indexed="52"/>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externalLink" Target="externalLinks/externalLink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19994;&#32489;&#27719;&#24635;\&#30005;&#23376;&#20449;&#24687;2203&#29677;-&#32508;&#21512;&#32032;&#36136;&#35780;&#20215;&#19994;&#32489;&#27719;&#24635;&#34920;.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表格1"/>
      <sheetName val="表格2"/>
      <sheetName val="WpsReserved_CellImgList"/>
    </sheetNames>
    <sheetDataSet>
      <sheetData sheetId="0">
        <row r="2">
          <cell r="C2" t="str">
            <v>学号</v>
          </cell>
          <cell r="D2" t="str">
            <v>专业、班级</v>
          </cell>
          <cell r="E2" t="str">
            <v>政治面貌</v>
          </cell>
          <cell r="F2" t="str">
            <v>学术实践创新能力</v>
          </cell>
        </row>
        <row r="2">
          <cell r="Q2" t="str">
            <v>体美劳素养</v>
          </cell>
        </row>
        <row r="3">
          <cell r="F3" t="str">
            <v>课程成绩</v>
          </cell>
          <cell r="G3" t="str">
            <v>Ⅰ类论文  </v>
          </cell>
          <cell r="H3" t="str">
            <v>Ⅰ类论文短论文  </v>
          </cell>
          <cell r="I3" t="str">
            <v>Ⅱ类论文</v>
          </cell>
          <cell r="J3" t="str">
            <v>Ⅱ类论文短论文 </v>
          </cell>
          <cell r="K3" t="str">
            <v>SCI论文、中文一级期刊</v>
          </cell>
          <cell r="L3" t="str">
            <v>其他EI会议论文、中文核心期刊论文</v>
          </cell>
          <cell r="M3" t="str">
            <v>竞赛获奖 </v>
          </cell>
          <cell r="N3" t="str">
            <v>专利</v>
          </cell>
          <cell r="O3" t="str">
            <v>开源代码  </v>
          </cell>
          <cell r="P3" t="str">
            <v>科研项目</v>
          </cell>
          <cell r="Q3" t="str">
            <v>体育活动（30分）</v>
          </cell>
          <cell r="R3" t="str">
            <v>体育比赛及活动获奖（15分）</v>
          </cell>
          <cell r="S3" t="str">
            <v>美育活动（20分）</v>
          </cell>
          <cell r="T3" t="str">
            <v>美育比赛或美育活动获奖（10分）</v>
          </cell>
          <cell r="U3" t="str">
            <v>劳育活动（30分）</v>
          </cell>
        </row>
        <row r="4">
          <cell r="D4" t="str">
            <v>软件工程1901班</v>
          </cell>
          <cell r="E4" t="str">
            <v>党员</v>
          </cell>
          <cell r="F4">
            <v>180</v>
          </cell>
          <cell r="G4" t="str">
            <v/>
          </cell>
        </row>
        <row r="4">
          <cell r="I4" t="str">
            <v>2[1];1[2,1];1[2,导1];</v>
          </cell>
        </row>
        <row r="4">
          <cell r="L4" t="str">
            <v>1[1];</v>
          </cell>
          <cell r="M4" t="str">
            <v>二等奖1[2]</v>
          </cell>
          <cell r="N4" t="str">
            <v>发明专利1[2]</v>
          </cell>
        </row>
        <row r="5">
          <cell r="I5" t="str">
            <v>说明：上述标注含义为 权威第一作者2篇，第二作者一篇，第二作者（导师第一）1篇</v>
          </cell>
        </row>
        <row r="5">
          <cell r="M5" t="str">
            <v>说明：请注明自己在项目中的排名</v>
          </cell>
          <cell r="N5" t="str">
            <v>说明：请注明自己在专利中的排名</v>
          </cell>
        </row>
        <row r="7">
          <cell r="C7">
            <v>22251324</v>
          </cell>
          <cell r="D7" t="str">
            <v>软件工程2203班</v>
          </cell>
          <cell r="E7" t="str">
            <v>团员</v>
          </cell>
          <cell r="F7">
            <v>187.33</v>
          </cell>
        </row>
        <row r="7">
          <cell r="S7">
            <v>10</v>
          </cell>
        </row>
        <row r="8">
          <cell r="C8">
            <v>22251141</v>
          </cell>
          <cell r="D8" t="str">
            <v>软件工程2203班</v>
          </cell>
          <cell r="E8" t="str">
            <v>团员</v>
          </cell>
          <cell r="F8">
            <v>179.36</v>
          </cell>
        </row>
        <row r="8">
          <cell r="Q8">
            <v>30</v>
          </cell>
        </row>
        <row r="8">
          <cell r="S8">
            <v>10</v>
          </cell>
        </row>
        <row r="9">
          <cell r="C9">
            <v>22251264</v>
          </cell>
          <cell r="D9" t="str">
            <v>软件工程2203班</v>
          </cell>
          <cell r="E9" t="str">
            <v>党员</v>
          </cell>
          <cell r="F9">
            <v>175.84</v>
          </cell>
        </row>
        <row r="9">
          <cell r="L9" t="str">
            <v>1[2]</v>
          </cell>
        </row>
        <row r="9">
          <cell r="Q9">
            <v>22.5</v>
          </cell>
        </row>
        <row r="9">
          <cell r="S9">
            <v>20</v>
          </cell>
        </row>
        <row r="9">
          <cell r="U9">
            <v>30</v>
          </cell>
        </row>
        <row r="10">
          <cell r="C10">
            <v>22251065</v>
          </cell>
          <cell r="D10" t="str">
            <v>软件工程2203班</v>
          </cell>
          <cell r="E10" t="str">
            <v>团员</v>
          </cell>
          <cell r="F10">
            <v>168.23</v>
          </cell>
        </row>
        <row r="10">
          <cell r="S10">
            <v>10</v>
          </cell>
        </row>
        <row r="11">
          <cell r="C11">
            <v>22251191</v>
          </cell>
          <cell r="D11" t="str">
            <v>软件工程2203班</v>
          </cell>
          <cell r="E11" t="str">
            <v>党员</v>
          </cell>
          <cell r="F11">
            <v>170.6</v>
          </cell>
        </row>
        <row r="11">
          <cell r="Q11">
            <v>15</v>
          </cell>
        </row>
        <row r="11">
          <cell r="S11">
            <v>10</v>
          </cell>
        </row>
        <row r="11">
          <cell r="U11">
            <v>15</v>
          </cell>
        </row>
        <row r="12">
          <cell r="C12">
            <v>22251313</v>
          </cell>
          <cell r="D12" t="str">
            <v>软件工程2203班</v>
          </cell>
          <cell r="E12" t="str">
            <v>团员</v>
          </cell>
          <cell r="F12">
            <v>174.58</v>
          </cell>
        </row>
        <row r="12">
          <cell r="Q12">
            <v>15</v>
          </cell>
        </row>
        <row r="13">
          <cell r="C13">
            <v>22251046</v>
          </cell>
          <cell r="D13" t="str">
            <v>软件工程2203班</v>
          </cell>
          <cell r="E13" t="str">
            <v>党员</v>
          </cell>
          <cell r="F13">
            <v>171.6</v>
          </cell>
        </row>
        <row r="13">
          <cell r="N13" t="str">
            <v>1[2,导1]</v>
          </cell>
        </row>
        <row r="13">
          <cell r="Q13">
            <v>30</v>
          </cell>
        </row>
        <row r="13">
          <cell r="S13">
            <v>20</v>
          </cell>
        </row>
        <row r="13">
          <cell r="U13">
            <v>30</v>
          </cell>
        </row>
        <row r="14">
          <cell r="C14">
            <v>22251140</v>
          </cell>
          <cell r="D14" t="str">
            <v>软件工程2203班</v>
          </cell>
          <cell r="E14" t="str">
            <v>团员</v>
          </cell>
          <cell r="F14">
            <v>179.11</v>
          </cell>
        </row>
        <row r="14">
          <cell r="H14" t="str">
            <v>1[4,导1]</v>
          </cell>
        </row>
        <row r="14">
          <cell r="Q14">
            <v>30</v>
          </cell>
        </row>
        <row r="14">
          <cell r="S14">
            <v>20</v>
          </cell>
        </row>
        <row r="14">
          <cell r="U14">
            <v>30</v>
          </cell>
        </row>
        <row r="15">
          <cell r="C15">
            <v>22251161</v>
          </cell>
          <cell r="D15" t="str">
            <v>软件工程2203班</v>
          </cell>
          <cell r="E15" t="str">
            <v>党员</v>
          </cell>
          <cell r="F15">
            <v>179.31</v>
          </cell>
        </row>
        <row r="15">
          <cell r="Q15">
            <v>30</v>
          </cell>
        </row>
        <row r="15">
          <cell r="S15">
            <v>20</v>
          </cell>
        </row>
        <row r="15">
          <cell r="U15">
            <v>30</v>
          </cell>
        </row>
        <row r="16">
          <cell r="C16">
            <v>22251253</v>
          </cell>
          <cell r="D16" t="str">
            <v>软件工程2203班</v>
          </cell>
          <cell r="E16" t="str">
            <v>党员</v>
          </cell>
          <cell r="F16">
            <v>179.49</v>
          </cell>
        </row>
        <row r="16">
          <cell r="I16" t="str">
            <v>1[1]</v>
          </cell>
        </row>
        <row r="16">
          <cell r="Q16">
            <v>30</v>
          </cell>
        </row>
        <row r="16">
          <cell r="S16">
            <v>20</v>
          </cell>
        </row>
        <row r="16">
          <cell r="U16">
            <v>30</v>
          </cell>
        </row>
        <row r="17">
          <cell r="C17">
            <v>22251178</v>
          </cell>
          <cell r="D17" t="str">
            <v>软件工程2203班</v>
          </cell>
          <cell r="E17" t="str">
            <v>团员</v>
          </cell>
          <cell r="F17">
            <v>175.47</v>
          </cell>
        </row>
        <row r="17">
          <cell r="Q17">
            <v>15</v>
          </cell>
        </row>
        <row r="17">
          <cell r="S17">
            <v>10</v>
          </cell>
        </row>
        <row r="17">
          <cell r="U17">
            <v>15</v>
          </cell>
        </row>
        <row r="18">
          <cell r="C18">
            <v>22251149</v>
          </cell>
          <cell r="D18" t="str">
            <v>软件工程2203班</v>
          </cell>
          <cell r="E18" t="str">
            <v>群众</v>
          </cell>
          <cell r="F18">
            <v>180.06</v>
          </cell>
        </row>
        <row r="18">
          <cell r="S18">
            <v>10</v>
          </cell>
        </row>
        <row r="19">
          <cell r="C19">
            <v>22251124</v>
          </cell>
          <cell r="D19" t="str">
            <v>软件工程2203班</v>
          </cell>
          <cell r="E19" t="str">
            <v>党员</v>
          </cell>
          <cell r="F19">
            <v>179.22</v>
          </cell>
          <cell r="G19" t="str">
            <v>1[2]</v>
          </cell>
        </row>
        <row r="19">
          <cell r="K19" t="str">
            <v>1[2]</v>
          </cell>
        </row>
        <row r="19">
          <cell r="N19" t="str">
            <v>1[3,导1]</v>
          </cell>
        </row>
        <row r="19">
          <cell r="Q19">
            <v>30</v>
          </cell>
        </row>
        <row r="19">
          <cell r="S19">
            <v>20</v>
          </cell>
        </row>
        <row r="19">
          <cell r="U19">
            <v>30</v>
          </cell>
        </row>
        <row r="20">
          <cell r="C20">
            <v>22251173</v>
          </cell>
          <cell r="D20" t="str">
            <v>软件工程2203班</v>
          </cell>
          <cell r="E20" t="str">
            <v>团员</v>
          </cell>
          <cell r="F20">
            <v>177.53</v>
          </cell>
        </row>
        <row r="20">
          <cell r="Q20">
            <v>22.5</v>
          </cell>
        </row>
        <row r="20">
          <cell r="S20">
            <v>10</v>
          </cell>
        </row>
        <row r="21">
          <cell r="C21">
            <v>22251148</v>
          </cell>
          <cell r="D21" t="str">
            <v>软件工程2203班</v>
          </cell>
          <cell r="E21" t="str">
            <v>团员</v>
          </cell>
          <cell r="F21">
            <v>180.35</v>
          </cell>
        </row>
        <row r="21">
          <cell r="L21" t="str">
            <v>1[1]</v>
          </cell>
        </row>
        <row r="21">
          <cell r="S21">
            <v>10</v>
          </cell>
        </row>
        <row r="22">
          <cell r="C22">
            <v>22251131</v>
          </cell>
          <cell r="D22" t="str">
            <v>软件工程2203班</v>
          </cell>
          <cell r="E22" t="str">
            <v>团员</v>
          </cell>
          <cell r="F22">
            <v>174.87</v>
          </cell>
        </row>
        <row r="22">
          <cell r="N22" t="str">
            <v>1[2,导1]</v>
          </cell>
        </row>
        <row r="22">
          <cell r="Q22">
            <v>15</v>
          </cell>
        </row>
        <row r="22">
          <cell r="S22">
            <v>20</v>
          </cell>
        </row>
        <row r="23">
          <cell r="C23">
            <v>22251203</v>
          </cell>
          <cell r="D23" t="str">
            <v>软件工程2203班</v>
          </cell>
          <cell r="E23" t="str">
            <v>党员</v>
          </cell>
          <cell r="F23">
            <v>188.35</v>
          </cell>
        </row>
        <row r="23">
          <cell r="N23" t="str">
            <v>发明专利3[2,导1],发明专利1[1]</v>
          </cell>
        </row>
        <row r="23">
          <cell r="Q23">
            <v>30</v>
          </cell>
        </row>
        <row r="23">
          <cell r="S23">
            <v>20</v>
          </cell>
        </row>
        <row r="23">
          <cell r="U23">
            <v>30</v>
          </cell>
        </row>
        <row r="24">
          <cell r="C24">
            <v>22251003</v>
          </cell>
          <cell r="D24" t="str">
            <v>软件工程2203班</v>
          </cell>
          <cell r="E24" t="str">
            <v>团员</v>
          </cell>
          <cell r="F24">
            <v>178.6</v>
          </cell>
        </row>
        <row r="24">
          <cell r="L24" t="str">
            <v>1[3]</v>
          </cell>
        </row>
        <row r="24">
          <cell r="Q24">
            <v>30</v>
          </cell>
        </row>
        <row r="24">
          <cell r="S24">
            <v>20</v>
          </cell>
        </row>
        <row r="24">
          <cell r="U24">
            <v>30</v>
          </cell>
        </row>
        <row r="25">
          <cell r="C25">
            <v>22251074</v>
          </cell>
          <cell r="D25" t="str">
            <v>软件工程2203班</v>
          </cell>
          <cell r="E25" t="str">
            <v>团员</v>
          </cell>
          <cell r="F25">
            <v>179.2</v>
          </cell>
        </row>
        <row r="25">
          <cell r="Q25">
            <v>30</v>
          </cell>
        </row>
        <row r="25">
          <cell r="S25">
            <v>20</v>
          </cell>
        </row>
        <row r="25">
          <cell r="U25">
            <v>30</v>
          </cell>
        </row>
        <row r="26">
          <cell r="C26">
            <v>22251341</v>
          </cell>
          <cell r="D26" t="str">
            <v>软件工程2203班</v>
          </cell>
          <cell r="E26" t="str">
            <v>党员</v>
          </cell>
          <cell r="F26">
            <v>174</v>
          </cell>
        </row>
        <row r="26">
          <cell r="S26">
            <v>20</v>
          </cell>
        </row>
        <row r="27">
          <cell r="C27">
            <v>22251122</v>
          </cell>
          <cell r="D27" t="str">
            <v>软件工程2203班</v>
          </cell>
          <cell r="E27" t="str">
            <v>团员</v>
          </cell>
          <cell r="F27">
            <v>187.67</v>
          </cell>
        </row>
        <row r="27">
          <cell r="I27" t="str">
            <v>1[1]</v>
          </cell>
        </row>
        <row r="27">
          <cell r="L27" t="str">
            <v>1[3,导2]</v>
          </cell>
          <cell r="M27" t="str">
            <v>三等奖1[2]</v>
          </cell>
        </row>
        <row r="27">
          <cell r="Q27">
            <v>30</v>
          </cell>
        </row>
        <row r="27">
          <cell r="S27">
            <v>20</v>
          </cell>
        </row>
        <row r="27">
          <cell r="U27">
            <v>30</v>
          </cell>
        </row>
        <row r="28">
          <cell r="C28">
            <v>22251063</v>
          </cell>
          <cell r="D28" t="str">
            <v>软件工程2203班</v>
          </cell>
          <cell r="E28" t="str">
            <v>团员</v>
          </cell>
          <cell r="F28">
            <v>179.42</v>
          </cell>
        </row>
        <row r="28">
          <cell r="H28" t="str">
            <v>1[3]</v>
          </cell>
          <cell r="I28" t="str">
            <v>1[3]</v>
          </cell>
        </row>
        <row r="28">
          <cell r="K28" t="str">
            <v>1[3]</v>
          </cell>
        </row>
        <row r="28">
          <cell r="Q28">
            <v>22.5</v>
          </cell>
        </row>
        <row r="28">
          <cell r="S28">
            <v>20</v>
          </cell>
        </row>
        <row r="28">
          <cell r="U28">
            <v>30</v>
          </cell>
        </row>
        <row r="29">
          <cell r="C29">
            <v>22251276</v>
          </cell>
          <cell r="D29" t="str">
            <v>软件工程2203班</v>
          </cell>
          <cell r="E29" t="str">
            <v>团员</v>
          </cell>
          <cell r="F29">
            <v>177.22</v>
          </cell>
        </row>
        <row r="29">
          <cell r="S29">
            <v>10</v>
          </cell>
        </row>
        <row r="30">
          <cell r="C30">
            <v>22251212</v>
          </cell>
          <cell r="D30" t="str">
            <v>软件工程2203班</v>
          </cell>
          <cell r="E30" t="str">
            <v>党员</v>
          </cell>
          <cell r="F30">
            <v>177.64</v>
          </cell>
        </row>
        <row r="30">
          <cell r="L30" t="str">
            <v>1[1]</v>
          </cell>
        </row>
        <row r="30">
          <cell r="Q30">
            <v>15</v>
          </cell>
        </row>
        <row r="30">
          <cell r="S30">
            <v>10</v>
          </cell>
        </row>
        <row r="30">
          <cell r="U30">
            <v>30</v>
          </cell>
        </row>
        <row r="31">
          <cell r="C31">
            <v>22251207</v>
          </cell>
          <cell r="D31" t="str">
            <v>软件工程2203班</v>
          </cell>
          <cell r="E31" t="str">
            <v>党员</v>
          </cell>
          <cell r="F31">
            <v>173.47</v>
          </cell>
        </row>
        <row r="31">
          <cell r="S31">
            <v>10</v>
          </cell>
        </row>
        <row r="32">
          <cell r="C32">
            <v>22251119</v>
          </cell>
          <cell r="D32" t="str">
            <v>软件工程2203班</v>
          </cell>
          <cell r="E32" t="str">
            <v>党员</v>
          </cell>
          <cell r="F32">
            <v>179.52</v>
          </cell>
        </row>
        <row r="32">
          <cell r="Q32">
            <v>15</v>
          </cell>
        </row>
        <row r="32">
          <cell r="S32">
            <v>10</v>
          </cell>
        </row>
        <row r="32">
          <cell r="U32">
            <v>15</v>
          </cell>
        </row>
        <row r="33">
          <cell r="C33">
            <v>22251102</v>
          </cell>
          <cell r="D33" t="str">
            <v>软件工程2203班</v>
          </cell>
          <cell r="E33" t="str">
            <v>团员</v>
          </cell>
          <cell r="F33">
            <v>174.04</v>
          </cell>
        </row>
        <row r="33">
          <cell r="Q33">
            <v>15</v>
          </cell>
        </row>
        <row r="34">
          <cell r="C34">
            <v>22251060</v>
          </cell>
          <cell r="D34" t="str">
            <v>软件工程2203班</v>
          </cell>
          <cell r="E34" t="str">
            <v>团员</v>
          </cell>
          <cell r="F34">
            <v>177.4</v>
          </cell>
        </row>
        <row r="34">
          <cell r="Q34">
            <v>15</v>
          </cell>
        </row>
        <row r="35">
          <cell r="C35">
            <v>22251130</v>
          </cell>
          <cell r="D35" t="str">
            <v>软件工程2203班</v>
          </cell>
          <cell r="E35" t="str">
            <v>群众</v>
          </cell>
          <cell r="F35">
            <v>165.87</v>
          </cell>
        </row>
        <row r="35">
          <cell r="S35">
            <v>10</v>
          </cell>
        </row>
        <row r="36">
          <cell r="C36">
            <v>22251215</v>
          </cell>
          <cell r="D36" t="str">
            <v>软件工程2203班</v>
          </cell>
          <cell r="E36" t="str">
            <v>团员</v>
          </cell>
          <cell r="F36">
            <v>175.67</v>
          </cell>
        </row>
        <row r="36">
          <cell r="S36">
            <v>10</v>
          </cell>
        </row>
        <row r="37">
          <cell r="C37">
            <v>22251171</v>
          </cell>
          <cell r="D37" t="str">
            <v>软件工程2203班</v>
          </cell>
          <cell r="E37" t="str">
            <v>团员</v>
          </cell>
          <cell r="F37">
            <v>180.13</v>
          </cell>
        </row>
        <row r="37">
          <cell r="Q37">
            <v>30</v>
          </cell>
        </row>
        <row r="37">
          <cell r="S37">
            <v>20</v>
          </cell>
        </row>
        <row r="37">
          <cell r="U37">
            <v>30</v>
          </cell>
        </row>
        <row r="38">
          <cell r="C38">
            <v>22251064</v>
          </cell>
          <cell r="D38" t="str">
            <v>软件工程2203班</v>
          </cell>
          <cell r="E38" t="str">
            <v>团员</v>
          </cell>
          <cell r="F38">
            <v>173.27</v>
          </cell>
        </row>
        <row r="38">
          <cell r="U38">
            <v>15</v>
          </cell>
        </row>
        <row r="39">
          <cell r="C39">
            <v>22251110</v>
          </cell>
          <cell r="D39" t="str">
            <v>软件工程2203班</v>
          </cell>
          <cell r="E39" t="str">
            <v>团员</v>
          </cell>
          <cell r="F39">
            <v>180.07</v>
          </cell>
          <cell r="G39" t="str">
            <v>1[2]</v>
          </cell>
        </row>
        <row r="39">
          <cell r="Q39">
            <v>30</v>
          </cell>
        </row>
        <row r="39">
          <cell r="S39">
            <v>20</v>
          </cell>
        </row>
        <row r="39">
          <cell r="U39">
            <v>30</v>
          </cell>
        </row>
        <row r="40">
          <cell r="C40">
            <v>22251106</v>
          </cell>
          <cell r="D40" t="str">
            <v>软件工程2203班</v>
          </cell>
          <cell r="E40" t="str">
            <v>团员</v>
          </cell>
          <cell r="F40">
            <v>177.55</v>
          </cell>
        </row>
        <row r="40">
          <cell r="Q40">
            <v>15</v>
          </cell>
        </row>
        <row r="40">
          <cell r="S40">
            <v>10</v>
          </cell>
        </row>
        <row r="41">
          <cell r="C41">
            <v>22251121</v>
          </cell>
          <cell r="D41" t="str">
            <v>软件工程2203班</v>
          </cell>
          <cell r="E41" t="str">
            <v>团员</v>
          </cell>
          <cell r="F41">
            <v>175.2</v>
          </cell>
        </row>
        <row r="41">
          <cell r="Q41">
            <v>15</v>
          </cell>
        </row>
        <row r="41">
          <cell r="S41">
            <v>10</v>
          </cell>
        </row>
        <row r="41">
          <cell r="U41">
            <v>30</v>
          </cell>
        </row>
        <row r="42">
          <cell r="C42">
            <v>22251066</v>
          </cell>
          <cell r="D42" t="str">
            <v>软件工程2203班</v>
          </cell>
          <cell r="E42" t="str">
            <v>团员</v>
          </cell>
          <cell r="F42">
            <v>173.73</v>
          </cell>
        </row>
        <row r="43">
          <cell r="C43">
            <v>22251267</v>
          </cell>
          <cell r="D43" t="str">
            <v>软件工程2203班</v>
          </cell>
          <cell r="E43" t="str">
            <v>党员</v>
          </cell>
          <cell r="F43">
            <v>173.61</v>
          </cell>
        </row>
        <row r="43">
          <cell r="Q43">
            <v>30</v>
          </cell>
          <cell r="R43">
            <v>7</v>
          </cell>
          <cell r="S43">
            <v>20</v>
          </cell>
        </row>
        <row r="43">
          <cell r="U43">
            <v>30</v>
          </cell>
        </row>
        <row r="44">
          <cell r="C44">
            <v>22251335</v>
          </cell>
          <cell r="D44" t="str">
            <v>软件工程2203班</v>
          </cell>
          <cell r="E44" t="str">
            <v>团员</v>
          </cell>
          <cell r="F44">
            <v>168.2</v>
          </cell>
        </row>
        <row r="44">
          <cell r="Q44">
            <v>30</v>
          </cell>
        </row>
        <row r="44">
          <cell r="S44">
            <v>10</v>
          </cell>
        </row>
        <row r="45">
          <cell r="C45">
            <v>22251315</v>
          </cell>
          <cell r="D45" t="str">
            <v>软件工程2203班</v>
          </cell>
          <cell r="E45" t="str">
            <v>团员</v>
          </cell>
          <cell r="F45">
            <v>179.27</v>
          </cell>
        </row>
        <row r="45">
          <cell r="S45">
            <v>10</v>
          </cell>
        </row>
      </sheetData>
      <sheetData sheetId="1"/>
      <sheetData sheetId="2"/>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3" Type="http://schemas.openxmlformats.org/officeDocument/2006/relationships/hyperlink" Target="https://github.com/alibaba/Sentinel/pull/3182" TargetMode="External"/><Relationship Id="rId2" Type="http://schemas.openxmlformats.org/officeDocument/2006/relationships/hyperlink" Target="https://github.com/alibaba/higress/pulls?q=is%3Apr+author%3ACharlie17Li+" TargetMode="External"/><Relationship Id="rId1" Type="http://schemas.openxmlformats.org/officeDocument/2006/relationships/hyperlink" Target="https://github.com/karmada-io/karmada/pull/3554/commits/291ffdbcc1be1147cba2b235036e01b2fee776d5" TargetMode="External"/></Relationships>
</file>

<file path=xl/worksheets/_rels/sheet6.xml.rels><?xml version="1.0" encoding="UTF-8" standalone="yes"?>
<Relationships xmlns="http://schemas.openxmlformats.org/package/2006/relationships"><Relationship Id="rId9" Type="http://schemas.openxmlformats.org/officeDocument/2006/relationships/hyperlink" Target="https://github.com/yewzz/SDA" TargetMode="External"/><Relationship Id="rId8" Type="http://schemas.openxmlformats.org/officeDocument/2006/relationships/hyperlink" Target="https://github.com/yewzz/SIL" TargetMode="External"/><Relationship Id="rId7" Type="http://schemas.openxmlformats.org/officeDocument/2006/relationships/hyperlink" Target="https://link.springer.com/book/10.1007/978-3-031-43681-9" TargetMode="External"/><Relationship Id="rId6" Type="http://schemas.openxmlformats.org/officeDocument/2006/relationships/hyperlink" Target="https://arxiv.org/abs/2303.07747" TargetMode="External"/><Relationship Id="rId5" Type="http://schemas.openxmlformats.org/officeDocument/2006/relationships/hyperlink" Target="https://arxiv.org/abs/2304.11424" TargetMode="External"/><Relationship Id="rId4" Type="http://schemas.openxmlformats.org/officeDocument/2006/relationships/hyperlink" Target="https://ieeexplore.ieee.org/document/10212887" TargetMode="External"/><Relationship Id="rId3" Type="http://schemas.openxmlformats.org/officeDocument/2006/relationships/hyperlink" Target="https://www.spiedigitallibrary.org/conference-proceedings-of-spie/12712/127121N/Opportunity-scoring-model-for-customer-relationship-management-based-on-supervised/10.1117/12.2678859.full" TargetMode="External"/><Relationship Id="rId25" Type="http://schemas.openxmlformats.org/officeDocument/2006/relationships/hyperlink" Target="https://github.com/zjunlp/EasyInstruct" TargetMode="External"/><Relationship Id="rId24" Type="http://schemas.openxmlformats.org/officeDocument/2006/relationships/hyperlink" Target="https://github.com/zjukg/NeuralKG/tree/ind" TargetMode="External"/><Relationship Id="rId23" Type="http://schemas.openxmlformats.org/officeDocument/2006/relationships/hyperlink" Target="https://github.com/zjunlp/DeepKE" TargetMode="External"/><Relationship Id="rId22" Type="http://schemas.openxmlformats.org/officeDocument/2006/relationships/hyperlink" Target="https://github.com/zjukg/KG-LLM-Papers" TargetMode="External"/><Relationship Id="rId21" Type="http://schemas.openxmlformats.org/officeDocument/2006/relationships/hyperlink" Target="https://github.com/zjunlp/EasyEdit" TargetMode="External"/><Relationship Id="rId20" Type="http://schemas.openxmlformats.org/officeDocument/2006/relationships/hyperlink" Target="https://github.com/zjunlp/KnowLM" TargetMode="External"/><Relationship Id="rId2" Type="http://schemas.openxmlformats.org/officeDocument/2006/relationships/hyperlink" Target="https://www.spiedigitallibrary.org/conference-proceedings-of-spie/12552/1255239/Exploring-the-optimization-of-urban-ecological-spaces-from-a-perspective/10.1117/12.2667742.short" TargetMode="External"/><Relationship Id="rId19" Type="http://schemas.openxmlformats.org/officeDocument/2006/relationships/hyperlink" Target="https://github.com/zjunlp/PromptKG" TargetMode="External"/><Relationship Id="rId18" Type="http://schemas.openxmlformats.org/officeDocument/2006/relationships/hyperlink" Target="https://github.com/zjukg/NeuralKG" TargetMode="External"/><Relationship Id="rId17" Type="http://schemas.openxmlformats.org/officeDocument/2006/relationships/hyperlink" Target="https://github.com/AIGC-Audio/AudioGPT" TargetMode="External"/><Relationship Id="rId16" Type="http://schemas.openxmlformats.org/officeDocument/2006/relationships/hyperlink" Target="http://www.cst.zju.edu.cn/2023/0930/c36228a2808549/page.htm" TargetMode="External"/><Relationship Id="rId15" Type="http://schemas.openxmlformats.org/officeDocument/2006/relationships/hyperlink" Target="https://github.com/opensergo/opensergo-specification/issues/85" TargetMode="External"/><Relationship Id="rId14" Type="http://schemas.openxmlformats.org/officeDocument/2006/relationships/hyperlink" Target="https://github.com/alibaba/spring-cloud-alibaba/pull/3429" TargetMode="External"/><Relationship Id="rId13" Type="http://schemas.openxmlformats.org/officeDocument/2006/relationships/hyperlink" Target="https://github.com/alibaba/Sentinel/pull/3182" TargetMode="External"/><Relationship Id="rId12" Type="http://schemas.openxmlformats.org/officeDocument/2006/relationships/hyperlink" Target="https://github.com/zhoushengisnoob/DeepClustering/blob/master/graphclustering/README.md" TargetMode="External"/><Relationship Id="rId11" Type="http://schemas.openxmlformats.org/officeDocument/2006/relationships/hyperlink" Target="https://github.com/karmada-io/karmada/pull/3554/commits/291ffdbcc1be1147cba2b235036e01b2fee776d5" TargetMode="External"/><Relationship Id="rId10" Type="http://schemas.openxmlformats.org/officeDocument/2006/relationships/hyperlink" Target="https://github.com/open-mmlab/mmsegmentation/pull/2218" TargetMode="External"/><Relationship Id="rId1" Type="http://schemas.openxmlformats.org/officeDocument/2006/relationships/hyperlink" Target="https://conferences.computer.org/cbasepub"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55"/>
  <sheetViews>
    <sheetView zoomScale="85" zoomScaleNormal="85" workbookViewId="0">
      <pane ySplit="3" topLeftCell="A36" activePane="bottomLeft" state="frozen"/>
      <selection/>
      <selection pane="bottomLeft" activeCell="N5" sqref="N5"/>
    </sheetView>
  </sheetViews>
  <sheetFormatPr defaultColWidth="8.88888888888889" defaultRowHeight="14.4"/>
  <cols>
    <col min="3" max="3" width="9.66666666666667"/>
  </cols>
  <sheetData>
    <row r="1" ht="15.6" spans="1:27">
      <c r="A1" s="366" t="s">
        <v>0</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row>
    <row r="2" ht="15.6" spans="1:31">
      <c r="A2" s="367" t="s">
        <v>1</v>
      </c>
      <c r="B2" s="367" t="s">
        <v>2</v>
      </c>
      <c r="C2" s="121" t="s">
        <v>3</v>
      </c>
      <c r="D2" s="367" t="s">
        <v>4</v>
      </c>
      <c r="E2" s="367" t="s">
        <v>5</v>
      </c>
      <c r="F2" s="368" t="s">
        <v>6</v>
      </c>
      <c r="G2" s="369"/>
      <c r="H2" s="369"/>
      <c r="I2" s="369"/>
      <c r="J2" s="369"/>
      <c r="K2" s="369"/>
      <c r="L2" s="369"/>
      <c r="M2" s="369"/>
      <c r="N2" s="369"/>
      <c r="O2" s="369"/>
      <c r="P2" s="382"/>
      <c r="Q2" s="388" t="s">
        <v>7</v>
      </c>
      <c r="R2" s="388"/>
      <c r="S2" s="388"/>
      <c r="T2" s="388"/>
      <c r="U2" s="388"/>
      <c r="V2" s="389"/>
      <c r="W2" s="390" t="s">
        <v>8</v>
      </c>
      <c r="X2" s="390"/>
      <c r="Y2" s="390"/>
      <c r="Z2" s="390"/>
      <c r="AA2" s="121" t="s">
        <v>9</v>
      </c>
      <c r="AB2" s="121" t="s">
        <v>10</v>
      </c>
      <c r="AC2" s="121" t="s">
        <v>11</v>
      </c>
      <c r="AD2" s="121" t="s">
        <v>12</v>
      </c>
      <c r="AE2" s="121" t="s">
        <v>13</v>
      </c>
    </row>
    <row r="3" ht="54" spans="1:31">
      <c r="A3" s="367"/>
      <c r="B3" s="367"/>
      <c r="C3" s="370"/>
      <c r="D3" s="367"/>
      <c r="E3" s="367"/>
      <c r="F3" s="367" t="s">
        <v>14</v>
      </c>
      <c r="G3" s="367" t="s">
        <v>15</v>
      </c>
      <c r="H3" s="367" t="s">
        <v>16</v>
      </c>
      <c r="I3" s="367" t="s">
        <v>17</v>
      </c>
      <c r="J3" s="367" t="s">
        <v>18</v>
      </c>
      <c r="K3" s="367" t="s">
        <v>19</v>
      </c>
      <c r="L3" s="367" t="s">
        <v>20</v>
      </c>
      <c r="M3" s="383" t="s">
        <v>21</v>
      </c>
      <c r="N3" s="367" t="s">
        <v>22</v>
      </c>
      <c r="O3" s="367" t="s">
        <v>23</v>
      </c>
      <c r="P3" s="384" t="s">
        <v>24</v>
      </c>
      <c r="Q3" s="384" t="s">
        <v>25</v>
      </c>
      <c r="R3" s="384" t="s">
        <v>26</v>
      </c>
      <c r="S3" s="384" t="s">
        <v>27</v>
      </c>
      <c r="T3" s="384" t="s">
        <v>28</v>
      </c>
      <c r="U3" s="384" t="s">
        <v>29</v>
      </c>
      <c r="V3" s="384" t="s">
        <v>30</v>
      </c>
      <c r="W3" s="367" t="s">
        <v>31</v>
      </c>
      <c r="X3" s="367" t="s">
        <v>32</v>
      </c>
      <c r="Y3" s="367" t="s">
        <v>33</v>
      </c>
      <c r="Z3" s="367" t="s">
        <v>34</v>
      </c>
      <c r="AA3" s="391"/>
      <c r="AB3" s="391"/>
      <c r="AC3" s="391"/>
      <c r="AD3" s="391"/>
      <c r="AE3" s="391"/>
    </row>
    <row r="4" ht="61.2" spans="1:31">
      <c r="A4" s="6">
        <v>1</v>
      </c>
      <c r="B4" s="185" t="s">
        <v>35</v>
      </c>
      <c r="C4" s="6">
        <v>12151006</v>
      </c>
      <c r="D4" s="185" t="s">
        <v>36</v>
      </c>
      <c r="E4" s="185" t="s">
        <v>37</v>
      </c>
      <c r="F4" s="213"/>
      <c r="G4" s="6" t="s">
        <v>38</v>
      </c>
      <c r="H4" s="213"/>
      <c r="I4" s="6"/>
      <c r="J4" s="213"/>
      <c r="K4" s="6" t="s">
        <v>38</v>
      </c>
      <c r="L4" s="213"/>
      <c r="M4" s="185" t="s">
        <v>39</v>
      </c>
      <c r="N4" s="213"/>
      <c r="O4" s="213"/>
      <c r="P4" s="213"/>
      <c r="Q4" s="213"/>
      <c r="R4" s="213"/>
      <c r="S4" s="213"/>
      <c r="T4" s="213"/>
      <c r="U4" s="213"/>
      <c r="V4" s="6" t="s">
        <v>40</v>
      </c>
      <c r="W4" s="5" t="s">
        <v>41</v>
      </c>
      <c r="X4" s="6">
        <v>30.8</v>
      </c>
      <c r="Y4" s="6">
        <v>81.8</v>
      </c>
      <c r="Z4" s="6">
        <f>30.8+80</f>
        <v>110.8</v>
      </c>
      <c r="AA4" s="182" t="s">
        <v>42</v>
      </c>
      <c r="AB4" s="182" t="s">
        <v>42</v>
      </c>
      <c r="AC4" s="392" t="s">
        <v>41</v>
      </c>
      <c r="AD4" s="392" t="s">
        <v>42</v>
      </c>
      <c r="AE4" s="182" t="s">
        <v>42</v>
      </c>
    </row>
    <row r="5" ht="50.4" spans="1:31">
      <c r="A5" s="6">
        <v>2</v>
      </c>
      <c r="B5" s="185" t="s">
        <v>43</v>
      </c>
      <c r="C5" s="6">
        <v>12151003</v>
      </c>
      <c r="D5" s="185" t="s">
        <v>36</v>
      </c>
      <c r="E5" s="185" t="s">
        <v>44</v>
      </c>
      <c r="F5" s="213"/>
      <c r="G5" s="6" t="s">
        <v>38</v>
      </c>
      <c r="H5" s="213"/>
      <c r="I5" s="6" t="s">
        <v>45</v>
      </c>
      <c r="J5" s="213"/>
      <c r="K5" s="6"/>
      <c r="L5" s="213"/>
      <c r="M5" s="213"/>
      <c r="N5" s="213"/>
      <c r="O5" s="213"/>
      <c r="P5" s="213"/>
      <c r="Q5" s="213"/>
      <c r="R5" s="213"/>
      <c r="S5" s="213"/>
      <c r="T5" s="213"/>
      <c r="U5" s="213"/>
      <c r="V5" s="6" t="s">
        <v>46</v>
      </c>
      <c r="W5" s="5" t="s">
        <v>41</v>
      </c>
      <c r="X5" s="6">
        <v>26</v>
      </c>
      <c r="Y5" s="6">
        <v>82</v>
      </c>
      <c r="Z5" s="6">
        <f>26+80</f>
        <v>106</v>
      </c>
      <c r="AA5" s="182" t="s">
        <v>42</v>
      </c>
      <c r="AB5" s="182" t="s">
        <v>42</v>
      </c>
      <c r="AC5" s="392" t="s">
        <v>41</v>
      </c>
      <c r="AD5" s="392" t="s">
        <v>42</v>
      </c>
      <c r="AE5" s="182" t="s">
        <v>42</v>
      </c>
    </row>
    <row r="6" ht="37.2" spans="1:31">
      <c r="A6" s="6">
        <v>3</v>
      </c>
      <c r="B6" s="185" t="s">
        <v>47</v>
      </c>
      <c r="C6" s="6">
        <v>12151012</v>
      </c>
      <c r="D6" s="185" t="s">
        <v>36</v>
      </c>
      <c r="E6" s="185" t="s">
        <v>48</v>
      </c>
      <c r="F6" s="213"/>
      <c r="G6" s="6" t="s">
        <v>38</v>
      </c>
      <c r="H6" s="213"/>
      <c r="I6" s="6"/>
      <c r="J6" s="213"/>
      <c r="K6" s="6"/>
      <c r="L6" s="213"/>
      <c r="M6" s="213"/>
      <c r="N6" s="213"/>
      <c r="O6" s="213"/>
      <c r="P6" s="213"/>
      <c r="Q6" s="213"/>
      <c r="R6" s="213"/>
      <c r="S6" s="213"/>
      <c r="T6" s="213"/>
      <c r="U6" s="213"/>
      <c r="V6" s="6"/>
      <c r="W6" s="5" t="s">
        <v>41</v>
      </c>
      <c r="X6" s="6">
        <v>20</v>
      </c>
      <c r="Y6" s="6">
        <v>80</v>
      </c>
      <c r="Z6" s="6">
        <f>20+80</f>
        <v>100</v>
      </c>
      <c r="AA6" s="182" t="s">
        <v>42</v>
      </c>
      <c r="AC6" s="392" t="s">
        <v>41</v>
      </c>
      <c r="AD6" s="392" t="s">
        <v>42</v>
      </c>
      <c r="AE6" s="393"/>
    </row>
    <row r="7" ht="37.2" spans="1:31">
      <c r="A7" s="6">
        <v>4</v>
      </c>
      <c r="B7" s="185" t="s">
        <v>49</v>
      </c>
      <c r="C7" s="6">
        <v>12151011</v>
      </c>
      <c r="D7" s="185" t="s">
        <v>36</v>
      </c>
      <c r="E7" s="185" t="s">
        <v>37</v>
      </c>
      <c r="F7" s="213"/>
      <c r="G7" s="6"/>
      <c r="H7" s="213"/>
      <c r="I7" s="6" t="s">
        <v>38</v>
      </c>
      <c r="J7" s="213"/>
      <c r="K7" s="6" t="s">
        <v>38</v>
      </c>
      <c r="L7" s="213"/>
      <c r="M7" s="213"/>
      <c r="N7" s="213"/>
      <c r="O7" s="213"/>
      <c r="P7" s="213"/>
      <c r="Q7" s="213"/>
      <c r="R7" s="213"/>
      <c r="S7" s="213"/>
      <c r="T7" s="213"/>
      <c r="U7" s="213"/>
      <c r="V7" s="6"/>
      <c r="W7" s="5" t="s">
        <v>41</v>
      </c>
      <c r="X7" s="6">
        <v>15</v>
      </c>
      <c r="Y7" s="6">
        <v>80</v>
      </c>
      <c r="Z7" s="6">
        <f>15+80</f>
        <v>95</v>
      </c>
      <c r="AA7" s="182" t="s">
        <v>42</v>
      </c>
      <c r="AB7" s="213"/>
      <c r="AC7" s="392" t="s">
        <v>41</v>
      </c>
      <c r="AD7" s="392" t="s">
        <v>42</v>
      </c>
      <c r="AE7" s="393"/>
    </row>
    <row r="8" ht="62.4" spans="1:31">
      <c r="A8" s="6">
        <v>5</v>
      </c>
      <c r="B8" s="185" t="s">
        <v>50</v>
      </c>
      <c r="C8" s="6">
        <v>12151002</v>
      </c>
      <c r="D8" s="185" t="s">
        <v>36</v>
      </c>
      <c r="E8" s="185" t="s">
        <v>44</v>
      </c>
      <c r="F8" s="213"/>
      <c r="G8" s="6"/>
      <c r="H8" s="213"/>
      <c r="I8" s="6" t="s">
        <v>38</v>
      </c>
      <c r="J8" s="213"/>
      <c r="K8" s="6"/>
      <c r="L8" s="213"/>
      <c r="M8" s="213"/>
      <c r="N8" s="213"/>
      <c r="O8" s="213"/>
      <c r="P8" s="213"/>
      <c r="Q8" s="213"/>
      <c r="R8" s="213"/>
      <c r="S8" s="213"/>
      <c r="T8" s="213"/>
      <c r="U8" s="213"/>
      <c r="V8" s="6" t="s">
        <v>51</v>
      </c>
      <c r="W8" s="5" t="s">
        <v>41</v>
      </c>
      <c r="X8" s="6">
        <v>12</v>
      </c>
      <c r="Y8" s="6">
        <v>82</v>
      </c>
      <c r="Z8" s="6">
        <f>12+80</f>
        <v>92</v>
      </c>
      <c r="AA8" s="182" t="s">
        <v>42</v>
      </c>
      <c r="AB8" s="182" t="s">
        <v>42</v>
      </c>
      <c r="AC8" s="392" t="s">
        <v>41</v>
      </c>
      <c r="AD8" s="392" t="s">
        <v>42</v>
      </c>
      <c r="AE8" s="182" t="s">
        <v>42</v>
      </c>
    </row>
    <row r="9" ht="50.4" spans="1:31">
      <c r="A9" s="6">
        <v>6</v>
      </c>
      <c r="B9" s="185" t="s">
        <v>52</v>
      </c>
      <c r="C9" s="6">
        <v>12151004</v>
      </c>
      <c r="D9" s="185" t="s">
        <v>36</v>
      </c>
      <c r="E9" s="185" t="s">
        <v>44</v>
      </c>
      <c r="F9" s="213"/>
      <c r="G9" s="6"/>
      <c r="H9" s="213"/>
      <c r="I9" s="6" t="s">
        <v>38</v>
      </c>
      <c r="J9" s="213"/>
      <c r="K9" s="6"/>
      <c r="L9" s="213"/>
      <c r="M9" s="213"/>
      <c r="N9" s="213"/>
      <c r="O9" s="213"/>
      <c r="P9" s="213"/>
      <c r="Q9" s="213"/>
      <c r="R9" s="213"/>
      <c r="S9" s="213"/>
      <c r="T9" s="213"/>
      <c r="U9" s="213"/>
      <c r="V9" s="6" t="s">
        <v>53</v>
      </c>
      <c r="W9" s="5" t="s">
        <v>41</v>
      </c>
      <c r="X9" s="6">
        <v>11.2</v>
      </c>
      <c r="Y9" s="6">
        <v>81.2</v>
      </c>
      <c r="Z9" s="6">
        <f>11.2+80</f>
        <v>91.2</v>
      </c>
      <c r="AA9" s="182" t="s">
        <v>42</v>
      </c>
      <c r="AB9" s="182"/>
      <c r="AC9" s="392" t="s">
        <v>41</v>
      </c>
      <c r="AD9" s="392" t="s">
        <v>42</v>
      </c>
      <c r="AE9" s="182"/>
    </row>
    <row r="10" ht="50.4" spans="1:31">
      <c r="A10" s="6">
        <v>7</v>
      </c>
      <c r="B10" s="185" t="s">
        <v>54</v>
      </c>
      <c r="C10" s="6">
        <v>12151001</v>
      </c>
      <c r="D10" s="185" t="s">
        <v>36</v>
      </c>
      <c r="E10" s="185" t="s">
        <v>44</v>
      </c>
      <c r="F10" s="213"/>
      <c r="G10" s="371"/>
      <c r="H10" s="213"/>
      <c r="I10" s="371"/>
      <c r="J10" s="213"/>
      <c r="K10" s="6"/>
      <c r="L10" s="213"/>
      <c r="M10" s="213"/>
      <c r="N10" s="185" t="s">
        <v>55</v>
      </c>
      <c r="O10" s="213"/>
      <c r="P10" s="213"/>
      <c r="Q10" s="213"/>
      <c r="R10" s="213"/>
      <c r="S10" s="213"/>
      <c r="T10" s="213"/>
      <c r="U10" s="213"/>
      <c r="V10" s="6" t="s">
        <v>56</v>
      </c>
      <c r="W10" s="5" t="s">
        <v>41</v>
      </c>
      <c r="X10" s="6">
        <v>10.5</v>
      </c>
      <c r="Y10" s="6">
        <v>81.5</v>
      </c>
      <c r="Z10" s="6">
        <f>10.5+80</f>
        <v>90.5</v>
      </c>
      <c r="AA10" s="213"/>
      <c r="AB10" s="182"/>
      <c r="AC10" s="392" t="s">
        <v>57</v>
      </c>
      <c r="AD10" s="71"/>
      <c r="AE10" s="71"/>
    </row>
    <row r="11" ht="37.2" spans="1:31">
      <c r="A11" s="6">
        <v>8</v>
      </c>
      <c r="B11" s="185" t="s">
        <v>58</v>
      </c>
      <c r="C11" s="6">
        <v>12151008</v>
      </c>
      <c r="D11" s="185" t="s">
        <v>36</v>
      </c>
      <c r="E11" s="185" t="s">
        <v>37</v>
      </c>
      <c r="F11" s="213"/>
      <c r="G11" s="6"/>
      <c r="H11" s="213"/>
      <c r="I11" s="6" t="s">
        <v>38</v>
      </c>
      <c r="J11" s="213"/>
      <c r="K11" s="6"/>
      <c r="L11" s="213"/>
      <c r="M11" s="213"/>
      <c r="N11" s="213"/>
      <c r="O11" s="213"/>
      <c r="P11" s="213"/>
      <c r="Q11" s="213"/>
      <c r="R11" s="213"/>
      <c r="S11" s="213"/>
      <c r="T11" s="213"/>
      <c r="U11" s="213"/>
      <c r="V11" s="6"/>
      <c r="W11" s="5" t="s">
        <v>41</v>
      </c>
      <c r="X11" s="6">
        <v>10</v>
      </c>
      <c r="Y11" s="6">
        <v>80</v>
      </c>
      <c r="Z11" s="6">
        <f>10+80</f>
        <v>90</v>
      </c>
      <c r="AA11" s="213"/>
      <c r="AB11" s="213"/>
      <c r="AC11" s="392" t="s">
        <v>57</v>
      </c>
      <c r="AD11" s="71"/>
      <c r="AE11" s="71"/>
    </row>
    <row r="12" ht="38.4" spans="1:31">
      <c r="A12" s="6">
        <v>9</v>
      </c>
      <c r="B12" s="185" t="s">
        <v>59</v>
      </c>
      <c r="C12" s="6">
        <v>12151014</v>
      </c>
      <c r="D12" s="185" t="s">
        <v>36</v>
      </c>
      <c r="E12" s="185" t="s">
        <v>44</v>
      </c>
      <c r="F12" s="213"/>
      <c r="G12" s="6" t="s">
        <v>60</v>
      </c>
      <c r="H12" s="213"/>
      <c r="I12" s="6"/>
      <c r="J12" s="213"/>
      <c r="K12" s="6"/>
      <c r="L12" s="213"/>
      <c r="M12" s="213"/>
      <c r="N12" s="213"/>
      <c r="O12" s="213"/>
      <c r="P12" s="213"/>
      <c r="Q12" s="213"/>
      <c r="R12" s="213"/>
      <c r="S12" s="213"/>
      <c r="T12" s="213"/>
      <c r="U12" s="213"/>
      <c r="V12" s="6" t="s">
        <v>61</v>
      </c>
      <c r="W12" s="5" t="s">
        <v>41</v>
      </c>
      <c r="X12" s="6">
        <v>7.1</v>
      </c>
      <c r="Y12" s="6">
        <v>85.1</v>
      </c>
      <c r="Z12" s="6">
        <f>80+7.1</f>
        <v>87.1</v>
      </c>
      <c r="AA12" s="213"/>
      <c r="AB12" s="182" t="s">
        <v>42</v>
      </c>
      <c r="AC12" s="392" t="s">
        <v>57</v>
      </c>
      <c r="AD12" s="71"/>
      <c r="AE12" s="71"/>
    </row>
    <row r="13" ht="38.4" spans="1:31">
      <c r="A13" s="6">
        <v>10</v>
      </c>
      <c r="B13" s="185" t="s">
        <v>62</v>
      </c>
      <c r="C13" s="6">
        <v>12151010</v>
      </c>
      <c r="D13" s="185" t="s">
        <v>36</v>
      </c>
      <c r="E13" s="185" t="s">
        <v>44</v>
      </c>
      <c r="F13" s="213"/>
      <c r="G13" s="6"/>
      <c r="H13" s="213"/>
      <c r="I13" s="371"/>
      <c r="J13" s="213"/>
      <c r="K13" s="371"/>
      <c r="L13" s="213"/>
      <c r="M13" s="213"/>
      <c r="N13" s="213"/>
      <c r="O13" s="213"/>
      <c r="P13" s="213"/>
      <c r="Q13" s="213"/>
      <c r="R13" s="213"/>
      <c r="S13" s="213"/>
      <c r="T13" s="213"/>
      <c r="U13" s="213"/>
      <c r="V13" s="6" t="s">
        <v>63</v>
      </c>
      <c r="W13" s="5" t="s">
        <v>41</v>
      </c>
      <c r="X13" s="6">
        <v>5.3</v>
      </c>
      <c r="Y13" s="6">
        <v>85.3</v>
      </c>
      <c r="Z13" s="6">
        <f>80+5.3</f>
        <v>85.3</v>
      </c>
      <c r="AA13" s="213"/>
      <c r="AB13" s="182" t="s">
        <v>42</v>
      </c>
      <c r="AC13" s="392" t="s">
        <v>57</v>
      </c>
      <c r="AD13" s="71"/>
      <c r="AE13" s="71"/>
    </row>
    <row r="14" ht="50.4" spans="1:31">
      <c r="A14" s="6">
        <v>11</v>
      </c>
      <c r="B14" s="185" t="s">
        <v>64</v>
      </c>
      <c r="C14" s="6">
        <v>12151013</v>
      </c>
      <c r="D14" s="185" t="s">
        <v>36</v>
      </c>
      <c r="E14" s="185" t="s">
        <v>44</v>
      </c>
      <c r="F14" s="213"/>
      <c r="G14" s="6"/>
      <c r="H14" s="213"/>
      <c r="I14" s="6"/>
      <c r="J14" s="213"/>
      <c r="K14" s="6"/>
      <c r="L14" s="213"/>
      <c r="M14" s="213"/>
      <c r="N14" s="213"/>
      <c r="O14" s="213"/>
      <c r="P14" s="213"/>
      <c r="Q14" s="213"/>
      <c r="R14" s="213"/>
      <c r="S14" s="213"/>
      <c r="T14" s="213"/>
      <c r="U14" s="213"/>
      <c r="V14" s="185" t="s">
        <v>65</v>
      </c>
      <c r="W14" s="5" t="s">
        <v>41</v>
      </c>
      <c r="X14" s="6">
        <v>1.5</v>
      </c>
      <c r="Y14" s="6">
        <v>81.5</v>
      </c>
      <c r="Z14" s="6">
        <f>1.5+80</f>
        <v>81.5</v>
      </c>
      <c r="AA14" s="213"/>
      <c r="AB14" s="182"/>
      <c r="AC14" s="392" t="s">
        <v>57</v>
      </c>
      <c r="AD14" s="71"/>
      <c r="AE14" s="71"/>
    </row>
    <row r="15" ht="37.2" spans="1:31">
      <c r="A15" s="6">
        <v>12</v>
      </c>
      <c r="B15" s="185" t="s">
        <v>66</v>
      </c>
      <c r="C15" s="6">
        <v>12151007</v>
      </c>
      <c r="D15" s="185" t="s">
        <v>36</v>
      </c>
      <c r="E15" s="185" t="s">
        <v>37</v>
      </c>
      <c r="F15" s="213"/>
      <c r="G15" s="6"/>
      <c r="H15" s="213"/>
      <c r="I15" s="6"/>
      <c r="J15" s="213"/>
      <c r="K15" s="6"/>
      <c r="L15" s="213"/>
      <c r="M15" s="213"/>
      <c r="N15" s="213"/>
      <c r="O15" s="213"/>
      <c r="P15" s="213"/>
      <c r="Q15" s="213"/>
      <c r="R15" s="213"/>
      <c r="S15" s="213"/>
      <c r="T15" s="213"/>
      <c r="U15" s="213"/>
      <c r="V15" s="213"/>
      <c r="W15" s="5" t="s">
        <v>41</v>
      </c>
      <c r="X15" s="6">
        <v>0</v>
      </c>
      <c r="Y15" s="6">
        <v>80</v>
      </c>
      <c r="Z15" s="6">
        <v>80</v>
      </c>
      <c r="AA15" s="213"/>
      <c r="AB15" s="213"/>
      <c r="AC15" s="392" t="s">
        <v>57</v>
      </c>
      <c r="AD15" s="71"/>
      <c r="AE15" s="71"/>
    </row>
    <row r="16" ht="37.2" spans="1:31">
      <c r="A16" s="6">
        <v>13</v>
      </c>
      <c r="B16" s="185" t="s">
        <v>67</v>
      </c>
      <c r="C16" s="6">
        <v>12151009</v>
      </c>
      <c r="D16" s="185" t="s">
        <v>36</v>
      </c>
      <c r="E16" s="185" t="s">
        <v>37</v>
      </c>
      <c r="F16" s="213"/>
      <c r="G16" s="213"/>
      <c r="H16" s="213"/>
      <c r="I16" s="213"/>
      <c r="J16" s="213"/>
      <c r="K16" s="213"/>
      <c r="L16" s="213"/>
      <c r="M16" s="213"/>
      <c r="N16" s="213"/>
      <c r="O16" s="213"/>
      <c r="P16" s="213"/>
      <c r="Q16" s="213"/>
      <c r="R16" s="213"/>
      <c r="S16" s="213"/>
      <c r="T16" s="213"/>
      <c r="U16" s="213"/>
      <c r="V16" s="213"/>
      <c r="W16" s="5" t="s">
        <v>41</v>
      </c>
      <c r="X16" s="6">
        <v>0</v>
      </c>
      <c r="Y16" s="6">
        <v>80</v>
      </c>
      <c r="Z16" s="6">
        <v>80</v>
      </c>
      <c r="AA16" s="213"/>
      <c r="AB16" s="213"/>
      <c r="AC16" s="392" t="s">
        <v>57</v>
      </c>
      <c r="AD16" s="71"/>
      <c r="AE16" s="71"/>
    </row>
    <row r="17" ht="37.2" spans="1:31">
      <c r="A17" s="6">
        <v>14</v>
      </c>
      <c r="B17" s="185" t="s">
        <v>68</v>
      </c>
      <c r="C17" s="6">
        <v>12151005</v>
      </c>
      <c r="D17" s="185" t="s">
        <v>36</v>
      </c>
      <c r="E17" s="185" t="s">
        <v>44</v>
      </c>
      <c r="F17" s="213"/>
      <c r="G17" s="213"/>
      <c r="H17" s="213"/>
      <c r="I17" s="213"/>
      <c r="J17" s="213"/>
      <c r="K17" s="213"/>
      <c r="L17" s="213"/>
      <c r="M17" s="213"/>
      <c r="N17" s="213"/>
      <c r="O17" s="213"/>
      <c r="P17" s="213"/>
      <c r="Q17" s="213"/>
      <c r="R17" s="213"/>
      <c r="S17" s="213"/>
      <c r="T17" s="213"/>
      <c r="U17" s="213"/>
      <c r="V17" s="213"/>
      <c r="W17" s="5" t="s">
        <v>41</v>
      </c>
      <c r="X17" s="6">
        <v>0</v>
      </c>
      <c r="Y17" s="6">
        <v>80</v>
      </c>
      <c r="Z17" s="6">
        <v>80</v>
      </c>
      <c r="AA17" s="213"/>
      <c r="AB17" s="213"/>
      <c r="AC17" s="392" t="s">
        <v>57</v>
      </c>
      <c r="AD17" s="71"/>
      <c r="AE17" s="71"/>
    </row>
    <row r="18" ht="37.2" spans="1:31">
      <c r="A18" s="6">
        <v>15</v>
      </c>
      <c r="B18" s="185" t="s">
        <v>69</v>
      </c>
      <c r="C18" s="6">
        <v>12151015</v>
      </c>
      <c r="D18" s="185" t="s">
        <v>36</v>
      </c>
      <c r="E18" s="185" t="s">
        <v>44</v>
      </c>
      <c r="F18" s="213"/>
      <c r="G18" s="213"/>
      <c r="H18" s="213"/>
      <c r="I18" s="213"/>
      <c r="J18" s="213"/>
      <c r="K18" s="213"/>
      <c r="L18" s="213"/>
      <c r="M18" s="213"/>
      <c r="N18" s="213"/>
      <c r="O18" s="213"/>
      <c r="P18" s="213"/>
      <c r="Q18" s="213"/>
      <c r="R18" s="213"/>
      <c r="S18" s="213"/>
      <c r="T18" s="213"/>
      <c r="U18" s="213"/>
      <c r="V18" s="213"/>
      <c r="W18" s="5" t="s">
        <v>41</v>
      </c>
      <c r="X18" s="6">
        <v>0</v>
      </c>
      <c r="Y18" s="6">
        <v>80</v>
      </c>
      <c r="Z18" s="6">
        <v>80</v>
      </c>
      <c r="AA18" s="213"/>
      <c r="AB18" s="213"/>
      <c r="AC18" s="392" t="s">
        <v>57</v>
      </c>
      <c r="AD18" s="71"/>
      <c r="AE18" s="71"/>
    </row>
    <row r="19" spans="1:31">
      <c r="A19" s="372"/>
      <c r="B19" s="372"/>
      <c r="C19" s="372"/>
      <c r="D19" s="372"/>
      <c r="E19" s="372"/>
      <c r="F19" s="372"/>
      <c r="G19" s="372"/>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row>
    <row r="20" ht="51.6" spans="1:31">
      <c r="A20" s="373">
        <v>1</v>
      </c>
      <c r="B20" s="374" t="s">
        <v>70</v>
      </c>
      <c r="C20" s="375">
        <v>12251015</v>
      </c>
      <c r="D20" s="374" t="s">
        <v>71</v>
      </c>
      <c r="E20" s="374" t="s">
        <v>37</v>
      </c>
      <c r="F20" s="375">
        <v>177</v>
      </c>
      <c r="G20" s="375"/>
      <c r="H20" s="375"/>
      <c r="I20" s="375" t="s">
        <v>72</v>
      </c>
      <c r="J20" s="375"/>
      <c r="K20" s="375"/>
      <c r="L20" s="375" t="s">
        <v>72</v>
      </c>
      <c r="M20" s="375"/>
      <c r="N20" s="374" t="s">
        <v>73</v>
      </c>
      <c r="O20" s="375"/>
      <c r="P20" s="375"/>
      <c r="Q20" s="375"/>
      <c r="R20" s="375"/>
      <c r="S20" s="375"/>
      <c r="T20" s="375"/>
      <c r="U20" s="375"/>
      <c r="V20" s="375" t="s">
        <v>74</v>
      </c>
      <c r="W20" s="374" t="s">
        <v>41</v>
      </c>
      <c r="X20" s="375">
        <v>202</v>
      </c>
      <c r="Y20" s="375">
        <v>30</v>
      </c>
      <c r="Z20" s="375">
        <f t="shared" ref="Z20:Z33" si="0">SUM(X20,Y20)</f>
        <v>232</v>
      </c>
      <c r="AA20" s="374" t="s">
        <v>42</v>
      </c>
      <c r="AB20" s="374" t="s">
        <v>42</v>
      </c>
      <c r="AC20" s="374" t="s">
        <v>41</v>
      </c>
      <c r="AD20" s="374" t="s">
        <v>42</v>
      </c>
      <c r="AE20" s="374" t="s">
        <v>42</v>
      </c>
    </row>
    <row r="21" ht="235.2" spans="1:31">
      <c r="A21" s="373">
        <v>2</v>
      </c>
      <c r="B21" s="374" t="s">
        <v>75</v>
      </c>
      <c r="C21" s="376">
        <v>12251003</v>
      </c>
      <c r="D21" s="374" t="s">
        <v>76</v>
      </c>
      <c r="E21" s="374" t="s">
        <v>48</v>
      </c>
      <c r="F21" s="375">
        <v>173.2</v>
      </c>
      <c r="G21" s="375"/>
      <c r="H21" s="375"/>
      <c r="I21" s="375" t="s">
        <v>77</v>
      </c>
      <c r="J21" s="385"/>
      <c r="K21" s="385"/>
      <c r="L21" s="375" t="s">
        <v>78</v>
      </c>
      <c r="M21" s="386"/>
      <c r="N21" s="386"/>
      <c r="O21" s="385"/>
      <c r="P21" s="385"/>
      <c r="Q21" s="385"/>
      <c r="R21" s="385"/>
      <c r="S21" s="385"/>
      <c r="T21" s="385"/>
      <c r="U21" s="375" t="s">
        <v>79</v>
      </c>
      <c r="V21" s="375" t="s">
        <v>80</v>
      </c>
      <c r="W21" s="374" t="s">
        <v>41</v>
      </c>
      <c r="X21" s="375">
        <v>186.6</v>
      </c>
      <c r="Y21" s="375">
        <v>33.6</v>
      </c>
      <c r="Z21" s="375">
        <f t="shared" si="0"/>
        <v>220.2</v>
      </c>
      <c r="AA21" s="374" t="s">
        <v>42</v>
      </c>
      <c r="AB21" s="374" t="s">
        <v>42</v>
      </c>
      <c r="AC21" s="374" t="s">
        <v>41</v>
      </c>
      <c r="AD21" s="374" t="s">
        <v>42</v>
      </c>
      <c r="AE21" s="374" t="s">
        <v>42</v>
      </c>
    </row>
    <row r="22" ht="115.2" spans="1:31">
      <c r="A22" s="373">
        <v>3</v>
      </c>
      <c r="B22" s="374" t="s">
        <v>81</v>
      </c>
      <c r="C22" s="375">
        <v>12251002</v>
      </c>
      <c r="D22" s="375" t="s">
        <v>82</v>
      </c>
      <c r="E22" s="374" t="s">
        <v>44</v>
      </c>
      <c r="F22" s="375">
        <v>181</v>
      </c>
      <c r="G22" s="375"/>
      <c r="H22" s="375"/>
      <c r="I22" s="385"/>
      <c r="J22" s="385"/>
      <c r="K22" s="385"/>
      <c r="L22" s="375" t="s">
        <v>83</v>
      </c>
      <c r="M22" s="385"/>
      <c r="N22" s="385"/>
      <c r="O22" s="385"/>
      <c r="P22" s="385"/>
      <c r="Q22" s="385"/>
      <c r="R22" s="385"/>
      <c r="S22" s="116" t="s">
        <v>84</v>
      </c>
      <c r="T22" s="385"/>
      <c r="U22" s="385"/>
      <c r="V22" s="375" t="s">
        <v>85</v>
      </c>
      <c r="W22" s="374" t="s">
        <v>41</v>
      </c>
      <c r="X22" s="375">
        <v>185</v>
      </c>
      <c r="Y22" s="375">
        <v>25.8</v>
      </c>
      <c r="Z22" s="375">
        <f t="shared" si="0"/>
        <v>210.8</v>
      </c>
      <c r="AA22" s="374" t="s">
        <v>42</v>
      </c>
      <c r="AB22" s="374" t="s">
        <v>42</v>
      </c>
      <c r="AC22" s="374" t="s">
        <v>41</v>
      </c>
      <c r="AD22" s="374" t="s">
        <v>42</v>
      </c>
      <c r="AE22" s="374" t="s">
        <v>42</v>
      </c>
    </row>
    <row r="23" ht="37.2" spans="1:31">
      <c r="A23" s="373">
        <v>4</v>
      </c>
      <c r="B23" s="374" t="s">
        <v>86</v>
      </c>
      <c r="C23" s="375">
        <v>12251007</v>
      </c>
      <c r="D23" s="375" t="s">
        <v>82</v>
      </c>
      <c r="E23" s="374" t="s">
        <v>87</v>
      </c>
      <c r="F23" s="375">
        <v>171.875</v>
      </c>
      <c r="G23" s="375"/>
      <c r="H23" s="375"/>
      <c r="I23" s="375"/>
      <c r="J23" s="375"/>
      <c r="K23" s="375" t="s">
        <v>72</v>
      </c>
      <c r="L23" s="375"/>
      <c r="M23" s="375"/>
      <c r="N23" s="375"/>
      <c r="O23" s="375"/>
      <c r="P23" s="375"/>
      <c r="Q23" s="375"/>
      <c r="R23" s="375"/>
      <c r="S23" s="375" t="s">
        <v>88</v>
      </c>
      <c r="T23" s="375"/>
      <c r="U23" s="375"/>
      <c r="V23" s="375"/>
      <c r="W23" s="374" t="s">
        <v>41</v>
      </c>
      <c r="X23" s="375">
        <v>176.9</v>
      </c>
      <c r="Y23" s="375">
        <v>30</v>
      </c>
      <c r="Z23" s="375">
        <f t="shared" si="0"/>
        <v>206.9</v>
      </c>
      <c r="AA23" s="374" t="s">
        <v>42</v>
      </c>
      <c r="AB23" s="374" t="s">
        <v>42</v>
      </c>
      <c r="AC23" s="374" t="s">
        <v>41</v>
      </c>
      <c r="AD23" s="374" t="s">
        <v>42</v>
      </c>
      <c r="AE23" s="374" t="s">
        <v>42</v>
      </c>
    </row>
    <row r="24" ht="50.4" spans="1:31">
      <c r="A24" s="373">
        <v>5</v>
      </c>
      <c r="B24" s="374" t="s">
        <v>89</v>
      </c>
      <c r="C24" s="375">
        <v>12251001</v>
      </c>
      <c r="D24" s="375" t="s">
        <v>82</v>
      </c>
      <c r="E24" s="374" t="s">
        <v>37</v>
      </c>
      <c r="F24" s="375">
        <v>179</v>
      </c>
      <c r="G24" s="375" t="s">
        <v>90</v>
      </c>
      <c r="H24" s="375"/>
      <c r="I24" s="375"/>
      <c r="J24" s="375"/>
      <c r="K24" s="375"/>
      <c r="L24" s="375"/>
      <c r="M24" s="375"/>
      <c r="N24" s="374" t="s">
        <v>91</v>
      </c>
      <c r="O24" s="375"/>
      <c r="P24" s="375"/>
      <c r="Q24" s="374" t="s">
        <v>92</v>
      </c>
      <c r="R24" s="375"/>
      <c r="S24" s="374" t="s">
        <v>93</v>
      </c>
      <c r="T24" s="375"/>
      <c r="U24" s="375"/>
      <c r="V24" s="375"/>
      <c r="W24" s="374" t="s">
        <v>41</v>
      </c>
      <c r="X24" s="375">
        <v>182</v>
      </c>
      <c r="Y24" s="375">
        <v>21.25</v>
      </c>
      <c r="Z24" s="375">
        <f t="shared" si="0"/>
        <v>203.25</v>
      </c>
      <c r="AA24" s="374" t="s">
        <v>42</v>
      </c>
      <c r="AB24" s="374" t="s">
        <v>42</v>
      </c>
      <c r="AC24" s="374" t="s">
        <v>41</v>
      </c>
      <c r="AD24" s="374" t="s">
        <v>42</v>
      </c>
      <c r="AE24" s="374" t="s">
        <v>42</v>
      </c>
    </row>
    <row r="25" ht="39.6" spans="1:31">
      <c r="A25" s="373">
        <v>6</v>
      </c>
      <c r="B25" s="374" t="s">
        <v>94</v>
      </c>
      <c r="C25" s="375">
        <v>12251011</v>
      </c>
      <c r="D25" s="375" t="s">
        <v>95</v>
      </c>
      <c r="E25" s="374" t="s">
        <v>37</v>
      </c>
      <c r="F25" s="375">
        <v>180.7</v>
      </c>
      <c r="G25" s="375" t="s">
        <v>96</v>
      </c>
      <c r="H25" s="375"/>
      <c r="I25" s="375"/>
      <c r="J25" s="375"/>
      <c r="K25" s="375"/>
      <c r="L25" s="375"/>
      <c r="M25" s="375"/>
      <c r="N25" s="375"/>
      <c r="O25" s="375"/>
      <c r="P25" s="375"/>
      <c r="Q25" s="375"/>
      <c r="R25" s="375"/>
      <c r="S25" s="375"/>
      <c r="T25" s="375"/>
      <c r="U25" s="375"/>
      <c r="V25" s="375"/>
      <c r="W25" s="374" t="s">
        <v>41</v>
      </c>
      <c r="X25" s="375">
        <v>200.7</v>
      </c>
      <c r="Y25" s="375">
        <v>0</v>
      </c>
      <c r="Z25" s="375">
        <f t="shared" si="0"/>
        <v>200.7</v>
      </c>
      <c r="AA25" s="374" t="s">
        <v>42</v>
      </c>
      <c r="AB25" s="374"/>
      <c r="AC25" s="374" t="s">
        <v>41</v>
      </c>
      <c r="AD25" s="374" t="s">
        <v>42</v>
      </c>
      <c r="AE25" s="374"/>
    </row>
    <row r="26" ht="63.6" spans="1:31">
      <c r="A26" s="373">
        <v>7</v>
      </c>
      <c r="B26" s="374" t="s">
        <v>97</v>
      </c>
      <c r="C26" s="373">
        <v>12251005</v>
      </c>
      <c r="D26" s="375" t="s">
        <v>98</v>
      </c>
      <c r="E26" s="374" t="s">
        <v>44</v>
      </c>
      <c r="F26" s="375">
        <v>162.5</v>
      </c>
      <c r="G26" s="375" t="s">
        <v>90</v>
      </c>
      <c r="H26" s="375"/>
      <c r="I26" s="375"/>
      <c r="J26" s="375"/>
      <c r="K26" s="375"/>
      <c r="L26" s="375"/>
      <c r="M26" s="375"/>
      <c r="N26" s="375"/>
      <c r="O26" s="375"/>
      <c r="P26" s="375"/>
      <c r="Q26" s="375"/>
      <c r="R26" s="375"/>
      <c r="S26" s="375" t="s">
        <v>99</v>
      </c>
      <c r="T26" s="375"/>
      <c r="U26" s="375"/>
      <c r="V26" s="375"/>
      <c r="W26" s="374" t="s">
        <v>41</v>
      </c>
      <c r="X26" s="375">
        <v>162.5</v>
      </c>
      <c r="Y26" s="375">
        <v>20</v>
      </c>
      <c r="Z26" s="375">
        <f t="shared" si="0"/>
        <v>182.5</v>
      </c>
      <c r="AA26" s="375"/>
      <c r="AB26" s="394" t="s">
        <v>42</v>
      </c>
      <c r="AC26" s="374" t="s">
        <v>57</v>
      </c>
      <c r="AD26" s="394"/>
      <c r="AE26" s="394"/>
    </row>
    <row r="27" ht="25.2" spans="1:31">
      <c r="A27" s="373">
        <v>8</v>
      </c>
      <c r="B27" s="374" t="s">
        <v>100</v>
      </c>
      <c r="C27" s="375">
        <v>12251006</v>
      </c>
      <c r="D27" s="375" t="s">
        <v>82</v>
      </c>
      <c r="E27" s="374" t="s">
        <v>37</v>
      </c>
      <c r="F27" s="375">
        <v>160</v>
      </c>
      <c r="G27" s="375"/>
      <c r="H27" s="375"/>
      <c r="I27" s="375"/>
      <c r="J27" s="375"/>
      <c r="K27" s="375"/>
      <c r="L27" s="375"/>
      <c r="M27" s="375"/>
      <c r="N27" s="375"/>
      <c r="O27" s="375"/>
      <c r="P27" s="375"/>
      <c r="Q27" s="375"/>
      <c r="R27" s="375"/>
      <c r="S27" s="375"/>
      <c r="T27" s="375"/>
      <c r="U27" s="375"/>
      <c r="V27" s="375" t="s">
        <v>101</v>
      </c>
      <c r="W27" s="374" t="s">
        <v>41</v>
      </c>
      <c r="X27" s="375">
        <v>170</v>
      </c>
      <c r="Y27" s="375">
        <v>1.8</v>
      </c>
      <c r="Z27" s="375">
        <f t="shared" si="0"/>
        <v>171.8</v>
      </c>
      <c r="AA27" s="375"/>
      <c r="AB27" s="375"/>
      <c r="AC27" s="374" t="s">
        <v>57</v>
      </c>
      <c r="AD27" s="375"/>
      <c r="AE27" s="375"/>
    </row>
    <row r="28" ht="25.2" spans="1:31">
      <c r="A28" s="373">
        <v>9</v>
      </c>
      <c r="B28" s="374" t="s">
        <v>102</v>
      </c>
      <c r="C28" s="375">
        <v>12251012</v>
      </c>
      <c r="D28" s="375" t="s">
        <v>82</v>
      </c>
      <c r="E28" s="374" t="s">
        <v>37</v>
      </c>
      <c r="F28" s="375">
        <v>160</v>
      </c>
      <c r="G28" s="375"/>
      <c r="H28" s="375"/>
      <c r="I28" s="375"/>
      <c r="J28" s="375"/>
      <c r="K28" s="375"/>
      <c r="L28" s="375"/>
      <c r="M28" s="375"/>
      <c r="N28" s="375"/>
      <c r="O28" s="375"/>
      <c r="P28" s="375"/>
      <c r="Q28" s="375"/>
      <c r="R28" s="375"/>
      <c r="S28" s="375"/>
      <c r="T28" s="375"/>
      <c r="U28" s="375"/>
      <c r="V28" s="375" t="s">
        <v>103</v>
      </c>
      <c r="W28" s="374" t="s">
        <v>41</v>
      </c>
      <c r="X28" s="375">
        <v>160</v>
      </c>
      <c r="Y28" s="375">
        <v>1.5</v>
      </c>
      <c r="Z28" s="375">
        <f t="shared" si="0"/>
        <v>161.5</v>
      </c>
      <c r="AA28" s="375"/>
      <c r="AB28" s="394" t="s">
        <v>42</v>
      </c>
      <c r="AC28" s="374" t="s">
        <v>57</v>
      </c>
      <c r="AD28" s="375"/>
      <c r="AE28" s="375"/>
    </row>
    <row r="29" ht="25.2" spans="1:31">
      <c r="A29" s="373">
        <v>10</v>
      </c>
      <c r="B29" s="374" t="s">
        <v>104</v>
      </c>
      <c r="C29" s="375">
        <v>12251006</v>
      </c>
      <c r="D29" s="375" t="s">
        <v>82</v>
      </c>
      <c r="E29" s="374" t="s">
        <v>37</v>
      </c>
      <c r="F29" s="375">
        <v>160</v>
      </c>
      <c r="G29" s="375"/>
      <c r="H29" s="375"/>
      <c r="I29" s="375"/>
      <c r="J29" s="375"/>
      <c r="K29" s="375"/>
      <c r="L29" s="375"/>
      <c r="M29" s="375"/>
      <c r="N29" s="375"/>
      <c r="O29" s="375"/>
      <c r="P29" s="375"/>
      <c r="Q29" s="375"/>
      <c r="R29" s="375"/>
      <c r="S29" s="375"/>
      <c r="T29" s="375"/>
      <c r="U29" s="375"/>
      <c r="V29" s="375"/>
      <c r="W29" s="374" t="s">
        <v>41</v>
      </c>
      <c r="X29" s="375">
        <v>160</v>
      </c>
      <c r="Y29" s="375"/>
      <c r="Z29" s="375">
        <f t="shared" si="0"/>
        <v>160</v>
      </c>
      <c r="AA29" s="375"/>
      <c r="AB29" s="375"/>
      <c r="AC29" s="374" t="s">
        <v>57</v>
      </c>
      <c r="AD29" s="375"/>
      <c r="AE29" s="375"/>
    </row>
    <row r="30" ht="25.2" spans="1:31">
      <c r="A30" s="373">
        <v>11</v>
      </c>
      <c r="B30" s="374" t="s">
        <v>105</v>
      </c>
      <c r="C30" s="375">
        <v>12251009</v>
      </c>
      <c r="D30" s="375" t="s">
        <v>82</v>
      </c>
      <c r="E30" s="374" t="s">
        <v>37</v>
      </c>
      <c r="F30" s="375">
        <v>160</v>
      </c>
      <c r="G30" s="375"/>
      <c r="H30" s="375"/>
      <c r="I30" s="375"/>
      <c r="J30" s="375"/>
      <c r="K30" s="375"/>
      <c r="L30" s="375"/>
      <c r="M30" s="375"/>
      <c r="N30" s="375"/>
      <c r="O30" s="375"/>
      <c r="P30" s="375"/>
      <c r="Q30" s="375"/>
      <c r="R30" s="375"/>
      <c r="S30" s="375"/>
      <c r="T30" s="375"/>
      <c r="U30" s="375"/>
      <c r="V30" s="375"/>
      <c r="W30" s="374" t="s">
        <v>41</v>
      </c>
      <c r="X30" s="375">
        <v>160</v>
      </c>
      <c r="Y30" s="375"/>
      <c r="Z30" s="375">
        <f t="shared" si="0"/>
        <v>160</v>
      </c>
      <c r="AA30" s="375"/>
      <c r="AB30" s="375"/>
      <c r="AC30" s="374" t="s">
        <v>57</v>
      </c>
      <c r="AD30" s="375"/>
      <c r="AE30" s="375"/>
    </row>
    <row r="31" ht="25.2" spans="1:31">
      <c r="A31" s="373">
        <v>12</v>
      </c>
      <c r="B31" s="374" t="s">
        <v>106</v>
      </c>
      <c r="C31" s="375">
        <v>12251010</v>
      </c>
      <c r="D31" s="375" t="s">
        <v>82</v>
      </c>
      <c r="E31" s="374" t="s">
        <v>37</v>
      </c>
      <c r="F31" s="375">
        <v>160</v>
      </c>
      <c r="G31" s="375"/>
      <c r="H31" s="375"/>
      <c r="I31" s="375"/>
      <c r="J31" s="375"/>
      <c r="K31" s="375"/>
      <c r="L31" s="375"/>
      <c r="M31" s="375"/>
      <c r="N31" s="375"/>
      <c r="O31" s="375"/>
      <c r="P31" s="375"/>
      <c r="Q31" s="375"/>
      <c r="R31" s="375"/>
      <c r="S31" s="375"/>
      <c r="T31" s="375"/>
      <c r="U31" s="375"/>
      <c r="V31" s="375"/>
      <c r="W31" s="374" t="s">
        <v>41</v>
      </c>
      <c r="X31" s="375">
        <v>160</v>
      </c>
      <c r="Y31" s="375"/>
      <c r="Z31" s="375">
        <f t="shared" si="0"/>
        <v>160</v>
      </c>
      <c r="AA31" s="375"/>
      <c r="AB31" s="375"/>
      <c r="AC31" s="374" t="s">
        <v>57</v>
      </c>
      <c r="AD31" s="375"/>
      <c r="AE31" s="375"/>
    </row>
    <row r="32" ht="25.2" spans="1:31">
      <c r="A32" s="373">
        <v>13</v>
      </c>
      <c r="B32" s="374" t="s">
        <v>107</v>
      </c>
      <c r="C32" s="375">
        <v>12251014</v>
      </c>
      <c r="D32" s="375" t="s">
        <v>82</v>
      </c>
      <c r="E32" s="374" t="s">
        <v>44</v>
      </c>
      <c r="F32" s="375">
        <v>160</v>
      </c>
      <c r="G32" s="375"/>
      <c r="H32" s="375"/>
      <c r="I32" s="375"/>
      <c r="J32" s="375"/>
      <c r="K32" s="375"/>
      <c r="L32" s="375"/>
      <c r="M32" s="375"/>
      <c r="N32" s="375"/>
      <c r="O32" s="375"/>
      <c r="P32" s="375"/>
      <c r="Q32" s="375"/>
      <c r="R32" s="375"/>
      <c r="S32" s="375"/>
      <c r="T32" s="375"/>
      <c r="U32" s="375"/>
      <c r="V32" s="375"/>
      <c r="W32" s="374" t="s">
        <v>41</v>
      </c>
      <c r="X32" s="375">
        <v>160</v>
      </c>
      <c r="Y32" s="375">
        <v>0</v>
      </c>
      <c r="Z32" s="375">
        <f t="shared" si="0"/>
        <v>160</v>
      </c>
      <c r="AA32" s="375"/>
      <c r="AB32" s="375"/>
      <c r="AC32" s="374" t="s">
        <v>57</v>
      </c>
      <c r="AD32" s="375"/>
      <c r="AE32" s="375"/>
    </row>
    <row r="33" ht="37.2" spans="1:31">
      <c r="A33" s="373">
        <v>14</v>
      </c>
      <c r="B33" s="374" t="s">
        <v>108</v>
      </c>
      <c r="C33" s="375">
        <v>12251013</v>
      </c>
      <c r="D33" s="374" t="s">
        <v>109</v>
      </c>
      <c r="E33" s="374" t="s">
        <v>37</v>
      </c>
      <c r="F33" s="375">
        <v>155.4</v>
      </c>
      <c r="G33" s="375"/>
      <c r="H33" s="375"/>
      <c r="I33" s="375"/>
      <c r="J33" s="375"/>
      <c r="K33" s="375"/>
      <c r="L33" s="375"/>
      <c r="M33" s="375"/>
      <c r="N33" s="375"/>
      <c r="O33" s="375"/>
      <c r="P33" s="375"/>
      <c r="Q33" s="375"/>
      <c r="R33" s="375"/>
      <c r="S33" s="375"/>
      <c r="T33" s="375"/>
      <c r="U33" s="375"/>
      <c r="V33" s="375"/>
      <c r="W33" s="374" t="s">
        <v>41</v>
      </c>
      <c r="X33" s="375">
        <v>155.38</v>
      </c>
      <c r="Y33" s="375">
        <v>0</v>
      </c>
      <c r="Z33" s="375">
        <f t="shared" si="0"/>
        <v>155.38</v>
      </c>
      <c r="AA33" s="375"/>
      <c r="AB33" s="375"/>
      <c r="AC33" s="374" t="s">
        <v>57</v>
      </c>
      <c r="AD33" s="375"/>
      <c r="AE33" s="375"/>
    </row>
    <row r="34" spans="1:31">
      <c r="A34" s="372"/>
      <c r="B34" s="372"/>
      <c r="C34" s="372"/>
      <c r="D34" s="372"/>
      <c r="E34" s="372"/>
      <c r="F34" s="372"/>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row>
    <row r="35" ht="111.6" spans="1:31">
      <c r="A35" s="377">
        <v>1</v>
      </c>
      <c r="B35" s="378" t="s">
        <v>110</v>
      </c>
      <c r="C35" s="379">
        <v>12351002</v>
      </c>
      <c r="D35" s="379" t="s">
        <v>111</v>
      </c>
      <c r="E35" s="378" t="s">
        <v>37</v>
      </c>
      <c r="F35" s="379"/>
      <c r="G35" s="379" t="s">
        <v>38</v>
      </c>
      <c r="H35" s="379"/>
      <c r="I35" s="363"/>
      <c r="J35" s="363"/>
      <c r="K35" s="363"/>
      <c r="L35" s="379"/>
      <c r="M35" s="378" t="s">
        <v>112</v>
      </c>
      <c r="N35" s="378" t="s">
        <v>113</v>
      </c>
      <c r="O35" s="363"/>
      <c r="P35" s="363"/>
      <c r="Q35" s="379" t="s">
        <v>114</v>
      </c>
      <c r="R35" s="379"/>
      <c r="S35" s="379"/>
      <c r="T35" s="379"/>
      <c r="U35" s="379"/>
      <c r="V35" s="379"/>
      <c r="W35" s="378" t="s">
        <v>41</v>
      </c>
      <c r="X35" s="379">
        <v>28.5</v>
      </c>
      <c r="Y35" s="379">
        <v>30</v>
      </c>
      <c r="Z35" s="379">
        <v>58.5</v>
      </c>
      <c r="AA35" s="378" t="s">
        <v>42</v>
      </c>
      <c r="AB35" s="378" t="s">
        <v>42</v>
      </c>
      <c r="AC35" s="362" t="s">
        <v>41</v>
      </c>
      <c r="AD35" s="362" t="s">
        <v>42</v>
      </c>
      <c r="AE35" s="362" t="s">
        <v>42</v>
      </c>
    </row>
    <row r="36" ht="242.4" spans="1:31">
      <c r="A36" s="377">
        <v>2</v>
      </c>
      <c r="B36" s="378" t="s">
        <v>115</v>
      </c>
      <c r="C36" s="379">
        <v>12351017</v>
      </c>
      <c r="D36" s="379" t="s">
        <v>111</v>
      </c>
      <c r="E36" s="378" t="s">
        <v>37</v>
      </c>
      <c r="F36" s="379"/>
      <c r="G36" s="379" t="s">
        <v>116</v>
      </c>
      <c r="H36" s="379"/>
      <c r="I36" s="363"/>
      <c r="J36" s="363"/>
      <c r="K36" s="363"/>
      <c r="L36" s="379"/>
      <c r="M36" s="363"/>
      <c r="N36" s="363"/>
      <c r="O36" s="363"/>
      <c r="P36" s="363"/>
      <c r="Q36" s="379"/>
      <c r="R36" s="379"/>
      <c r="S36" s="379"/>
      <c r="T36" s="379"/>
      <c r="U36" s="379" t="s">
        <v>117</v>
      </c>
      <c r="V36" s="379" t="s">
        <v>118</v>
      </c>
      <c r="W36" s="378" t="s">
        <v>41</v>
      </c>
      <c r="X36" s="379">
        <v>20</v>
      </c>
      <c r="Y36" s="379">
        <v>22</v>
      </c>
      <c r="Z36" s="379">
        <v>42</v>
      </c>
      <c r="AA36" s="378" t="s">
        <v>42</v>
      </c>
      <c r="AB36" s="378" t="s">
        <v>42</v>
      </c>
      <c r="AC36" s="362" t="s">
        <v>41</v>
      </c>
      <c r="AD36" s="362" t="s">
        <v>42</v>
      </c>
      <c r="AE36" s="362" t="s">
        <v>42</v>
      </c>
    </row>
    <row r="37" ht="228" spans="1:31">
      <c r="A37" s="377">
        <v>3</v>
      </c>
      <c r="B37" s="378" t="s">
        <v>119</v>
      </c>
      <c r="C37" s="379">
        <v>12351016</v>
      </c>
      <c r="D37" s="379" t="s">
        <v>111</v>
      </c>
      <c r="E37" s="378" t="s">
        <v>37</v>
      </c>
      <c r="F37" s="379" t="s">
        <v>90</v>
      </c>
      <c r="G37" s="379" t="s">
        <v>116</v>
      </c>
      <c r="H37" s="379"/>
      <c r="I37" s="363"/>
      <c r="J37" s="363"/>
      <c r="K37" s="363"/>
      <c r="L37" s="379"/>
      <c r="M37" s="363"/>
      <c r="N37" s="363"/>
      <c r="O37" s="363"/>
      <c r="P37" s="363"/>
      <c r="Q37" s="363"/>
      <c r="R37" s="363"/>
      <c r="S37" s="363"/>
      <c r="T37" s="363"/>
      <c r="U37" s="363"/>
      <c r="V37" s="379" t="s">
        <v>120</v>
      </c>
      <c r="W37" s="378" t="s">
        <v>41</v>
      </c>
      <c r="X37" s="379">
        <v>20</v>
      </c>
      <c r="Y37" s="379">
        <v>7</v>
      </c>
      <c r="Z37" s="379">
        <v>27</v>
      </c>
      <c r="AA37" s="378" t="s">
        <v>42</v>
      </c>
      <c r="AB37" s="378" t="s">
        <v>42</v>
      </c>
      <c r="AC37" s="362" t="s">
        <v>41</v>
      </c>
      <c r="AD37" s="362" t="s">
        <v>42</v>
      </c>
      <c r="AE37" s="362" t="s">
        <v>42</v>
      </c>
    </row>
    <row r="38" ht="62.4" spans="1:31">
      <c r="A38" s="377">
        <v>4</v>
      </c>
      <c r="B38" s="378" t="s">
        <v>121</v>
      </c>
      <c r="C38" s="379">
        <v>12351001</v>
      </c>
      <c r="D38" s="379" t="s">
        <v>111</v>
      </c>
      <c r="E38" s="378" t="s">
        <v>37</v>
      </c>
      <c r="F38" s="379"/>
      <c r="G38" s="379"/>
      <c r="H38" s="379"/>
      <c r="I38" s="379" t="s">
        <v>122</v>
      </c>
      <c r="J38" s="363"/>
      <c r="K38" s="363"/>
      <c r="L38" s="379"/>
      <c r="M38" s="363"/>
      <c r="N38" s="363"/>
      <c r="O38" s="363"/>
      <c r="P38" s="363"/>
      <c r="Q38" s="379" t="s">
        <v>123</v>
      </c>
      <c r="R38" s="379"/>
      <c r="S38" s="379"/>
      <c r="T38" s="379"/>
      <c r="U38" s="379"/>
      <c r="V38" s="379" t="s">
        <v>124</v>
      </c>
      <c r="W38" s="378" t="s">
        <v>41</v>
      </c>
      <c r="X38" s="379">
        <v>1</v>
      </c>
      <c r="Y38" s="379">
        <v>15</v>
      </c>
      <c r="Z38" s="379">
        <v>16</v>
      </c>
      <c r="AA38" s="378" t="s">
        <v>42</v>
      </c>
      <c r="AB38" s="378" t="s">
        <v>42</v>
      </c>
      <c r="AC38" s="362" t="s">
        <v>41</v>
      </c>
      <c r="AD38" s="362" t="s">
        <v>42</v>
      </c>
      <c r="AE38" s="362" t="s">
        <v>42</v>
      </c>
    </row>
    <row r="39" ht="62.4" spans="1:31">
      <c r="A39" s="377">
        <v>5</v>
      </c>
      <c r="B39" s="378" t="s">
        <v>125</v>
      </c>
      <c r="C39" s="379">
        <v>12351003</v>
      </c>
      <c r="D39" s="379" t="s">
        <v>111</v>
      </c>
      <c r="E39" s="378" t="s">
        <v>37</v>
      </c>
      <c r="F39" s="379"/>
      <c r="G39" s="379"/>
      <c r="H39" s="379"/>
      <c r="I39" s="363"/>
      <c r="J39" s="363"/>
      <c r="K39" s="363"/>
      <c r="L39" s="379"/>
      <c r="M39" s="363"/>
      <c r="N39" s="363"/>
      <c r="O39" s="363"/>
      <c r="P39" s="363"/>
      <c r="Q39" s="363"/>
      <c r="R39" s="363"/>
      <c r="S39" s="363"/>
      <c r="T39" s="363"/>
      <c r="U39" s="363"/>
      <c r="V39" s="379" t="s">
        <v>126</v>
      </c>
      <c r="W39" s="378" t="s">
        <v>41</v>
      </c>
      <c r="X39" s="379"/>
      <c r="Y39" s="379"/>
      <c r="Z39" s="379"/>
      <c r="AA39" s="379"/>
      <c r="AB39" s="379"/>
      <c r="AC39" s="365" t="s">
        <v>57</v>
      </c>
      <c r="AD39" s="361"/>
      <c r="AE39" s="361"/>
    </row>
    <row r="40" ht="25.2" spans="1:31">
      <c r="A40" s="377">
        <v>6</v>
      </c>
      <c r="B40" s="378" t="s">
        <v>127</v>
      </c>
      <c r="C40" s="379">
        <v>12351004</v>
      </c>
      <c r="D40" s="379" t="s">
        <v>111</v>
      </c>
      <c r="E40" s="378" t="s">
        <v>37</v>
      </c>
      <c r="F40" s="379"/>
      <c r="G40" s="379"/>
      <c r="H40" s="379"/>
      <c r="I40" s="363"/>
      <c r="J40" s="363"/>
      <c r="K40" s="363"/>
      <c r="L40" s="379"/>
      <c r="M40" s="363"/>
      <c r="N40" s="363"/>
      <c r="O40" s="363"/>
      <c r="P40" s="363"/>
      <c r="Q40" s="363"/>
      <c r="R40" s="363"/>
      <c r="S40" s="363"/>
      <c r="T40" s="363"/>
      <c r="U40" s="363"/>
      <c r="V40" s="379"/>
      <c r="W40" s="378" t="s">
        <v>41</v>
      </c>
      <c r="X40" s="379"/>
      <c r="Y40" s="379"/>
      <c r="Z40" s="379"/>
      <c r="AA40" s="379"/>
      <c r="AB40" s="379"/>
      <c r="AC40" s="365" t="s">
        <v>57</v>
      </c>
      <c r="AD40" s="361"/>
      <c r="AE40" s="361"/>
    </row>
    <row r="41" ht="25.2" spans="1:31">
      <c r="A41" s="377">
        <v>7</v>
      </c>
      <c r="B41" s="378" t="s">
        <v>128</v>
      </c>
      <c r="C41" s="379">
        <v>12351005</v>
      </c>
      <c r="D41" s="379" t="s">
        <v>111</v>
      </c>
      <c r="E41" s="378" t="s">
        <v>44</v>
      </c>
      <c r="F41" s="379"/>
      <c r="G41" s="379"/>
      <c r="H41" s="379"/>
      <c r="I41" s="363"/>
      <c r="J41" s="363"/>
      <c r="K41" s="363"/>
      <c r="L41" s="379"/>
      <c r="M41" s="363"/>
      <c r="N41" s="363"/>
      <c r="O41" s="363"/>
      <c r="P41" s="363"/>
      <c r="Q41" s="363"/>
      <c r="R41" s="363"/>
      <c r="S41" s="363"/>
      <c r="T41" s="363"/>
      <c r="U41" s="363"/>
      <c r="V41" s="379"/>
      <c r="W41" s="378" t="s">
        <v>41</v>
      </c>
      <c r="X41" s="379"/>
      <c r="Y41" s="379"/>
      <c r="Z41" s="379"/>
      <c r="AA41" s="379"/>
      <c r="AB41" s="379"/>
      <c r="AC41" s="365" t="s">
        <v>57</v>
      </c>
      <c r="AD41" s="361"/>
      <c r="AE41" s="361"/>
    </row>
    <row r="42" ht="25.2" spans="1:31">
      <c r="A42" s="377">
        <v>8</v>
      </c>
      <c r="B42" s="378" t="s">
        <v>129</v>
      </c>
      <c r="C42" s="379">
        <v>12351006</v>
      </c>
      <c r="D42" s="379" t="s">
        <v>111</v>
      </c>
      <c r="E42" s="378" t="s">
        <v>37</v>
      </c>
      <c r="F42" s="379"/>
      <c r="G42" s="379"/>
      <c r="H42" s="379"/>
      <c r="I42" s="363"/>
      <c r="J42" s="363"/>
      <c r="K42" s="363"/>
      <c r="L42" s="379"/>
      <c r="M42" s="363"/>
      <c r="N42" s="363"/>
      <c r="O42" s="363"/>
      <c r="P42" s="363"/>
      <c r="Q42" s="363"/>
      <c r="R42" s="363"/>
      <c r="S42" s="363"/>
      <c r="T42" s="363"/>
      <c r="U42" s="363"/>
      <c r="V42" s="379"/>
      <c r="W42" s="378" t="s">
        <v>41</v>
      </c>
      <c r="X42" s="379"/>
      <c r="Y42" s="379"/>
      <c r="Z42" s="379"/>
      <c r="AA42" s="379"/>
      <c r="AB42" s="379"/>
      <c r="AC42" s="365" t="s">
        <v>57</v>
      </c>
      <c r="AD42" s="361"/>
      <c r="AE42" s="361"/>
    </row>
    <row r="43" ht="25.2" spans="1:31">
      <c r="A43" s="377">
        <v>9</v>
      </c>
      <c r="B43" s="378" t="s">
        <v>130</v>
      </c>
      <c r="C43" s="379">
        <v>12351007</v>
      </c>
      <c r="D43" s="379" t="s">
        <v>111</v>
      </c>
      <c r="E43" s="378" t="s">
        <v>37</v>
      </c>
      <c r="F43" s="379"/>
      <c r="G43" s="379"/>
      <c r="H43" s="379"/>
      <c r="I43" s="363"/>
      <c r="J43" s="363"/>
      <c r="K43" s="363"/>
      <c r="L43" s="379"/>
      <c r="M43" s="363"/>
      <c r="N43" s="363"/>
      <c r="O43" s="363"/>
      <c r="P43" s="363"/>
      <c r="Q43" s="363"/>
      <c r="R43" s="363"/>
      <c r="S43" s="363"/>
      <c r="T43" s="363"/>
      <c r="U43" s="363"/>
      <c r="V43" s="379"/>
      <c r="W43" s="378" t="s">
        <v>41</v>
      </c>
      <c r="X43" s="379"/>
      <c r="Y43" s="379"/>
      <c r="Z43" s="379"/>
      <c r="AA43" s="379"/>
      <c r="AB43" s="379"/>
      <c r="AC43" s="365" t="s">
        <v>57</v>
      </c>
      <c r="AD43" s="361"/>
      <c r="AE43" s="361"/>
    </row>
    <row r="44" ht="25.2" spans="1:31">
      <c r="A44" s="377">
        <v>10</v>
      </c>
      <c r="B44" s="378" t="s">
        <v>131</v>
      </c>
      <c r="C44" s="379">
        <v>12351008</v>
      </c>
      <c r="D44" s="379" t="s">
        <v>111</v>
      </c>
      <c r="E44" s="378" t="s">
        <v>44</v>
      </c>
      <c r="F44" s="379"/>
      <c r="G44" s="379"/>
      <c r="H44" s="379"/>
      <c r="I44" s="363"/>
      <c r="J44" s="363"/>
      <c r="K44" s="363"/>
      <c r="L44" s="379"/>
      <c r="M44" s="363"/>
      <c r="N44" s="363"/>
      <c r="O44" s="363"/>
      <c r="P44" s="363"/>
      <c r="Q44" s="363"/>
      <c r="R44" s="363"/>
      <c r="S44" s="363"/>
      <c r="T44" s="363"/>
      <c r="U44" s="363"/>
      <c r="V44" s="379"/>
      <c r="W44" s="378" t="s">
        <v>41</v>
      </c>
      <c r="X44" s="379"/>
      <c r="Y44" s="379"/>
      <c r="Z44" s="379"/>
      <c r="AA44" s="379"/>
      <c r="AB44" s="379"/>
      <c r="AC44" s="365" t="s">
        <v>57</v>
      </c>
      <c r="AD44" s="361"/>
      <c r="AE44" s="361"/>
    </row>
    <row r="45" ht="25.2" spans="1:31">
      <c r="A45" s="377">
        <v>11</v>
      </c>
      <c r="B45" s="378" t="s">
        <v>132</v>
      </c>
      <c r="C45" s="379">
        <v>12351009</v>
      </c>
      <c r="D45" s="379" t="s">
        <v>111</v>
      </c>
      <c r="E45" s="378" t="s">
        <v>37</v>
      </c>
      <c r="F45" s="379"/>
      <c r="G45" s="379"/>
      <c r="H45" s="379"/>
      <c r="I45" s="363"/>
      <c r="J45" s="363"/>
      <c r="K45" s="363"/>
      <c r="L45" s="379"/>
      <c r="M45" s="363"/>
      <c r="N45" s="363"/>
      <c r="O45" s="363"/>
      <c r="P45" s="363"/>
      <c r="Q45" s="363"/>
      <c r="R45" s="363"/>
      <c r="S45" s="363"/>
      <c r="T45" s="363"/>
      <c r="U45" s="363"/>
      <c r="V45" s="379"/>
      <c r="W45" s="378" t="s">
        <v>41</v>
      </c>
      <c r="X45" s="379"/>
      <c r="Y45" s="379"/>
      <c r="Z45" s="379"/>
      <c r="AA45" s="379"/>
      <c r="AB45" s="379"/>
      <c r="AC45" s="365" t="s">
        <v>57</v>
      </c>
      <c r="AD45" s="361"/>
      <c r="AE45" s="361"/>
    </row>
    <row r="46" ht="25.2" spans="1:31">
      <c r="A46" s="377">
        <v>12</v>
      </c>
      <c r="B46" s="378" t="s">
        <v>133</v>
      </c>
      <c r="C46" s="379">
        <v>12351010</v>
      </c>
      <c r="D46" s="379" t="s">
        <v>111</v>
      </c>
      <c r="E46" s="378" t="s">
        <v>44</v>
      </c>
      <c r="F46" s="379"/>
      <c r="G46" s="379"/>
      <c r="H46" s="379"/>
      <c r="I46" s="363"/>
      <c r="J46" s="363"/>
      <c r="K46" s="363"/>
      <c r="L46" s="379"/>
      <c r="M46" s="363"/>
      <c r="N46" s="363"/>
      <c r="O46" s="363"/>
      <c r="P46" s="363"/>
      <c r="Q46" s="363"/>
      <c r="R46" s="363"/>
      <c r="S46" s="363"/>
      <c r="T46" s="363"/>
      <c r="U46" s="363"/>
      <c r="V46" s="379"/>
      <c r="W46" s="378" t="s">
        <v>41</v>
      </c>
      <c r="X46" s="379"/>
      <c r="Y46" s="379"/>
      <c r="Z46" s="379"/>
      <c r="AA46" s="379"/>
      <c r="AB46" s="379"/>
      <c r="AC46" s="365" t="s">
        <v>57</v>
      </c>
      <c r="AD46" s="361"/>
      <c r="AE46" s="361"/>
    </row>
    <row r="47" ht="25.2" spans="1:31">
      <c r="A47" s="377">
        <v>13</v>
      </c>
      <c r="B47" s="378" t="s">
        <v>134</v>
      </c>
      <c r="C47" s="379">
        <v>12351011</v>
      </c>
      <c r="D47" s="379" t="s">
        <v>111</v>
      </c>
      <c r="E47" s="378" t="s">
        <v>37</v>
      </c>
      <c r="F47" s="379"/>
      <c r="G47" s="379"/>
      <c r="H47" s="379"/>
      <c r="I47" s="363"/>
      <c r="J47" s="363"/>
      <c r="K47" s="363"/>
      <c r="L47" s="379"/>
      <c r="M47" s="363"/>
      <c r="N47" s="363"/>
      <c r="O47" s="363"/>
      <c r="P47" s="363"/>
      <c r="Q47" s="363"/>
      <c r="R47" s="363"/>
      <c r="S47" s="363"/>
      <c r="T47" s="363"/>
      <c r="U47" s="363"/>
      <c r="V47" s="379"/>
      <c r="W47" s="378" t="s">
        <v>41</v>
      </c>
      <c r="X47" s="379"/>
      <c r="Y47" s="379"/>
      <c r="Z47" s="379"/>
      <c r="AA47" s="379"/>
      <c r="AB47" s="379"/>
      <c r="AC47" s="365" t="s">
        <v>57</v>
      </c>
      <c r="AD47" s="361"/>
      <c r="AE47" s="361"/>
    </row>
    <row r="48" ht="25.2" spans="1:31">
      <c r="A48" s="377">
        <v>14</v>
      </c>
      <c r="B48" s="378" t="s">
        <v>135</v>
      </c>
      <c r="C48" s="379">
        <v>12351012</v>
      </c>
      <c r="D48" s="379" t="s">
        <v>111</v>
      </c>
      <c r="E48" s="378" t="s">
        <v>48</v>
      </c>
      <c r="F48" s="379"/>
      <c r="G48" s="379"/>
      <c r="H48" s="379"/>
      <c r="I48" s="363"/>
      <c r="J48" s="363"/>
      <c r="K48" s="363"/>
      <c r="L48" s="379"/>
      <c r="M48" s="363"/>
      <c r="N48" s="363"/>
      <c r="O48" s="363"/>
      <c r="P48" s="363"/>
      <c r="Q48" s="363"/>
      <c r="R48" s="363"/>
      <c r="S48" s="363"/>
      <c r="T48" s="363"/>
      <c r="U48" s="363"/>
      <c r="V48" s="379"/>
      <c r="W48" s="378" t="s">
        <v>41</v>
      </c>
      <c r="X48" s="379"/>
      <c r="Y48" s="379"/>
      <c r="Z48" s="379"/>
      <c r="AA48" s="379"/>
      <c r="AB48" s="379"/>
      <c r="AC48" s="365" t="s">
        <v>57</v>
      </c>
      <c r="AD48" s="361"/>
      <c r="AE48" s="361"/>
    </row>
    <row r="49" ht="25.2" spans="1:31">
      <c r="A49" s="377">
        <v>15</v>
      </c>
      <c r="B49" s="378" t="s">
        <v>136</v>
      </c>
      <c r="C49" s="379">
        <v>12351013</v>
      </c>
      <c r="D49" s="379" t="s">
        <v>111</v>
      </c>
      <c r="E49" s="378" t="s">
        <v>44</v>
      </c>
      <c r="F49" s="379"/>
      <c r="G49" s="379"/>
      <c r="H49" s="379"/>
      <c r="I49" s="379"/>
      <c r="J49" s="379"/>
      <c r="K49" s="379"/>
      <c r="L49" s="379"/>
      <c r="M49" s="379"/>
      <c r="N49" s="379"/>
      <c r="O49" s="379"/>
      <c r="P49" s="379"/>
      <c r="Q49" s="379"/>
      <c r="R49" s="379"/>
      <c r="S49" s="379"/>
      <c r="T49" s="379"/>
      <c r="U49" s="379"/>
      <c r="V49" s="379"/>
      <c r="W49" s="378" t="s">
        <v>41</v>
      </c>
      <c r="X49" s="379"/>
      <c r="Y49" s="379"/>
      <c r="Z49" s="379"/>
      <c r="AA49" s="379"/>
      <c r="AB49" s="379"/>
      <c r="AC49" s="365" t="s">
        <v>57</v>
      </c>
      <c r="AD49" s="379"/>
      <c r="AE49" s="379"/>
    </row>
    <row r="50" ht="25.2" spans="1:31">
      <c r="A50" s="377">
        <v>16</v>
      </c>
      <c r="B50" s="378" t="s">
        <v>137</v>
      </c>
      <c r="C50" s="379">
        <v>12351014</v>
      </c>
      <c r="D50" s="379" t="s">
        <v>111</v>
      </c>
      <c r="E50" s="378" t="s">
        <v>37</v>
      </c>
      <c r="F50" s="379"/>
      <c r="G50" s="379"/>
      <c r="H50" s="379"/>
      <c r="I50" s="363"/>
      <c r="J50" s="363"/>
      <c r="K50" s="363"/>
      <c r="L50" s="379"/>
      <c r="M50" s="363"/>
      <c r="N50" s="363"/>
      <c r="O50" s="363"/>
      <c r="P50" s="363"/>
      <c r="Q50" s="379"/>
      <c r="R50" s="379"/>
      <c r="S50" s="379"/>
      <c r="T50" s="379"/>
      <c r="U50" s="379"/>
      <c r="V50" s="379"/>
      <c r="W50" s="378" t="s">
        <v>41</v>
      </c>
      <c r="X50" s="379"/>
      <c r="Y50" s="379"/>
      <c r="Z50" s="379"/>
      <c r="AA50" s="379"/>
      <c r="AB50" s="379"/>
      <c r="AC50" s="365" t="s">
        <v>57</v>
      </c>
      <c r="AD50" s="361"/>
      <c r="AE50" s="361"/>
    </row>
    <row r="51" ht="25.2" spans="1:31">
      <c r="A51" s="377">
        <v>17</v>
      </c>
      <c r="B51" s="180" t="s">
        <v>138</v>
      </c>
      <c r="C51" s="379">
        <v>12351015</v>
      </c>
      <c r="D51" s="379" t="s">
        <v>111</v>
      </c>
      <c r="E51" s="180" t="s">
        <v>44</v>
      </c>
      <c r="F51" s="379"/>
      <c r="G51" s="379"/>
      <c r="H51" s="379"/>
      <c r="I51" s="363"/>
      <c r="J51" s="363"/>
      <c r="K51" s="363"/>
      <c r="L51" s="379"/>
      <c r="M51" s="363"/>
      <c r="N51" s="363"/>
      <c r="O51" s="363"/>
      <c r="P51" s="363"/>
      <c r="Q51" s="379"/>
      <c r="R51" s="379"/>
      <c r="S51" s="379"/>
      <c r="T51" s="379"/>
      <c r="U51" s="379"/>
      <c r="V51" s="379"/>
      <c r="W51" s="378" t="s">
        <v>41</v>
      </c>
      <c r="X51" s="379"/>
      <c r="Y51" s="379"/>
      <c r="Z51" s="379"/>
      <c r="AA51" s="379"/>
      <c r="AB51" s="379"/>
      <c r="AC51" s="365" t="s">
        <v>57</v>
      </c>
      <c r="AD51" s="361"/>
      <c r="AE51" s="361"/>
    </row>
    <row r="52" ht="25.2" spans="1:31">
      <c r="A52" s="377">
        <v>18</v>
      </c>
      <c r="B52" s="180" t="s">
        <v>139</v>
      </c>
      <c r="C52" s="379">
        <v>12351018</v>
      </c>
      <c r="D52" s="379" t="s">
        <v>111</v>
      </c>
      <c r="E52" s="180" t="s">
        <v>37</v>
      </c>
      <c r="F52" s="379"/>
      <c r="G52" s="379"/>
      <c r="H52" s="379"/>
      <c r="I52" s="363"/>
      <c r="J52" s="363"/>
      <c r="K52" s="363"/>
      <c r="L52" s="379"/>
      <c r="M52" s="363"/>
      <c r="N52" s="363"/>
      <c r="O52" s="363"/>
      <c r="P52" s="363"/>
      <c r="Q52" s="363"/>
      <c r="R52" s="363"/>
      <c r="S52" s="363"/>
      <c r="T52" s="363"/>
      <c r="U52" s="363"/>
      <c r="V52" s="379"/>
      <c r="W52" s="378" t="s">
        <v>41</v>
      </c>
      <c r="X52" s="379"/>
      <c r="Y52" s="379"/>
      <c r="Z52" s="379"/>
      <c r="AA52" s="379"/>
      <c r="AB52" s="379"/>
      <c r="AC52" s="365" t="s">
        <v>57</v>
      </c>
      <c r="AD52" s="361"/>
      <c r="AE52" s="361"/>
    </row>
    <row r="53" ht="25.2" spans="1:31">
      <c r="A53" s="377">
        <v>19</v>
      </c>
      <c r="B53" s="378" t="s">
        <v>140</v>
      </c>
      <c r="C53" s="379">
        <v>12351019</v>
      </c>
      <c r="D53" s="379" t="s">
        <v>111</v>
      </c>
      <c r="E53" s="378" t="s">
        <v>37</v>
      </c>
      <c r="F53" s="379"/>
      <c r="G53" s="379"/>
      <c r="H53" s="379"/>
      <c r="I53" s="363"/>
      <c r="J53" s="363"/>
      <c r="K53" s="363"/>
      <c r="L53" s="379"/>
      <c r="M53" s="363"/>
      <c r="N53" s="363"/>
      <c r="O53" s="363"/>
      <c r="P53" s="363"/>
      <c r="Q53" s="363"/>
      <c r="R53" s="363"/>
      <c r="S53" s="363"/>
      <c r="T53" s="363"/>
      <c r="U53" s="363"/>
      <c r="V53" s="379"/>
      <c r="W53" s="378" t="s">
        <v>41</v>
      </c>
      <c r="X53" s="379"/>
      <c r="Y53" s="379"/>
      <c r="Z53" s="379"/>
      <c r="AA53" s="379"/>
      <c r="AB53" s="379"/>
      <c r="AC53" s="365" t="s">
        <v>57</v>
      </c>
      <c r="AD53" s="361"/>
      <c r="AE53" s="361"/>
    </row>
    <row r="54" ht="25.2" spans="1:31">
      <c r="A54" s="377">
        <v>20</v>
      </c>
      <c r="B54" s="378" t="s">
        <v>141</v>
      </c>
      <c r="C54" s="379">
        <v>12351020</v>
      </c>
      <c r="D54" s="379" t="s">
        <v>111</v>
      </c>
      <c r="E54" s="378" t="s">
        <v>44</v>
      </c>
      <c r="F54" s="379"/>
      <c r="G54" s="379"/>
      <c r="H54" s="379"/>
      <c r="I54" s="363"/>
      <c r="J54" s="363"/>
      <c r="K54" s="363"/>
      <c r="L54" s="379"/>
      <c r="M54" s="363"/>
      <c r="N54" s="363"/>
      <c r="O54" s="363"/>
      <c r="P54" s="363"/>
      <c r="Q54" s="363"/>
      <c r="R54" s="363"/>
      <c r="S54" s="363"/>
      <c r="T54" s="363"/>
      <c r="U54" s="363"/>
      <c r="V54" s="379"/>
      <c r="W54" s="378" t="s">
        <v>41</v>
      </c>
      <c r="X54" s="379"/>
      <c r="Y54" s="379"/>
      <c r="Z54" s="379"/>
      <c r="AA54" s="379"/>
      <c r="AB54" s="379"/>
      <c r="AC54" s="365" t="s">
        <v>57</v>
      </c>
      <c r="AD54" s="361"/>
      <c r="AE54" s="361"/>
    </row>
    <row r="55" ht="25.2" spans="1:31">
      <c r="A55" s="377">
        <v>21</v>
      </c>
      <c r="B55" s="380" t="s">
        <v>142</v>
      </c>
      <c r="C55" s="381">
        <v>12351021</v>
      </c>
      <c r="D55" s="381" t="s">
        <v>111</v>
      </c>
      <c r="E55" s="380" t="s">
        <v>37</v>
      </c>
      <c r="F55" s="381"/>
      <c r="G55" s="381"/>
      <c r="H55" s="381"/>
      <c r="I55" s="387"/>
      <c r="J55" s="387"/>
      <c r="K55" s="387"/>
      <c r="L55" s="381"/>
      <c r="M55" s="387"/>
      <c r="N55" s="387"/>
      <c r="O55" s="387"/>
      <c r="P55" s="387"/>
      <c r="Q55" s="387"/>
      <c r="R55" s="387"/>
      <c r="S55" s="387"/>
      <c r="T55" s="387"/>
      <c r="U55" s="387"/>
      <c r="V55" s="381"/>
      <c r="W55" s="380" t="s">
        <v>41</v>
      </c>
      <c r="X55" s="381"/>
      <c r="Y55" s="381"/>
      <c r="Z55" s="381"/>
      <c r="AA55" s="381"/>
      <c r="AB55" s="381"/>
      <c r="AC55" s="365" t="s">
        <v>57</v>
      </c>
      <c r="AD55" s="395"/>
      <c r="AE55" s="395"/>
    </row>
  </sheetData>
  <sortState ref="A35:AE55">
    <sortCondition ref="Z35:Z55" descending="1"/>
  </sortState>
  <mergeCells count="14">
    <mergeCell ref="A1:AA1"/>
    <mergeCell ref="F2:P2"/>
    <mergeCell ref="Q2:V2"/>
    <mergeCell ref="W2:Z2"/>
    <mergeCell ref="A2:A3"/>
    <mergeCell ref="B2:B3"/>
    <mergeCell ref="C2:C3"/>
    <mergeCell ref="D2:D3"/>
    <mergeCell ref="E2:E3"/>
    <mergeCell ref="AA2:AA3"/>
    <mergeCell ref="AB2:AB3"/>
    <mergeCell ref="AC2:AC3"/>
    <mergeCell ref="AD2:AD3"/>
    <mergeCell ref="AE2:AE3"/>
  </mergeCells>
  <conditionalFormatting sqref="Z4:Z55">
    <cfRule type="colorScale" priority="1">
      <colorScale>
        <cfvo type="min"/>
        <cfvo type="percentile" val="50"/>
        <cfvo type="max"/>
        <color rgb="FF63BE7B"/>
        <color rgb="FFFCFCFF"/>
        <color rgb="FFF8696B"/>
      </colorScale>
    </cfRule>
  </conditionalFormatting>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245"/>
  <sheetViews>
    <sheetView tabSelected="1" zoomScale="85" zoomScaleNormal="85" workbookViewId="0">
      <pane ySplit="3" topLeftCell="A6" activePane="bottomLeft" state="frozen"/>
      <selection/>
      <selection pane="bottomLeft" activeCell="Z8" sqref="Z8"/>
    </sheetView>
  </sheetViews>
  <sheetFormatPr defaultColWidth="8.88888888888889" defaultRowHeight="14.4"/>
  <cols>
    <col min="1" max="2" width="8.88888888888889" style="306"/>
    <col min="3" max="3" width="9.66666666666667" style="306"/>
    <col min="4" max="16384" width="8.88888888888889" style="306"/>
  </cols>
  <sheetData>
    <row r="1" ht="15.6" spans="1:31">
      <c r="A1" s="307" t="s">
        <v>0</v>
      </c>
      <c r="B1" s="308"/>
      <c r="C1" s="308"/>
      <c r="D1" s="308"/>
      <c r="E1" s="308"/>
      <c r="F1" s="308"/>
      <c r="G1" s="308"/>
      <c r="H1" s="308"/>
      <c r="I1" s="308"/>
      <c r="J1" s="308"/>
      <c r="K1" s="308"/>
      <c r="L1" s="308"/>
      <c r="M1" s="308"/>
      <c r="N1" s="308"/>
      <c r="O1" s="308"/>
      <c r="P1" s="308"/>
      <c r="Q1" s="308"/>
      <c r="R1" s="308"/>
      <c r="S1" s="308"/>
      <c r="T1" s="308"/>
      <c r="U1" s="308"/>
      <c r="V1" s="308"/>
      <c r="W1" s="308"/>
      <c r="X1" s="308"/>
      <c r="Y1" s="308"/>
      <c r="Z1" s="308"/>
      <c r="AA1" s="308"/>
      <c r="AB1" s="308"/>
      <c r="AC1" s="308"/>
      <c r="AD1" s="308"/>
      <c r="AE1" s="328"/>
    </row>
    <row r="2" ht="15.6" spans="1:31">
      <c r="A2" s="309" t="s">
        <v>1</v>
      </c>
      <c r="B2" s="309" t="s">
        <v>2</v>
      </c>
      <c r="C2" s="310" t="s">
        <v>3</v>
      </c>
      <c r="D2" s="309" t="s">
        <v>4</v>
      </c>
      <c r="E2" s="309" t="s">
        <v>5</v>
      </c>
      <c r="F2" s="311" t="s">
        <v>6</v>
      </c>
      <c r="G2" s="312"/>
      <c r="H2" s="312"/>
      <c r="I2" s="312"/>
      <c r="J2" s="312"/>
      <c r="K2" s="312"/>
      <c r="L2" s="312"/>
      <c r="M2" s="312"/>
      <c r="N2" s="312"/>
      <c r="O2" s="312"/>
      <c r="P2" s="322"/>
      <c r="Q2" s="312" t="s">
        <v>7</v>
      </c>
      <c r="R2" s="312"/>
      <c r="S2" s="312"/>
      <c r="T2" s="312"/>
      <c r="U2" s="312"/>
      <c r="V2" s="322"/>
      <c r="W2" s="327" t="s">
        <v>8</v>
      </c>
      <c r="X2" s="327"/>
      <c r="Y2" s="327"/>
      <c r="Z2" s="327"/>
      <c r="AA2" s="310" t="s">
        <v>9</v>
      </c>
      <c r="AB2" s="310" t="s">
        <v>10</v>
      </c>
      <c r="AC2" s="310" t="s">
        <v>11</v>
      </c>
      <c r="AD2" s="310" t="s">
        <v>12</v>
      </c>
      <c r="AE2" s="310" t="s">
        <v>13</v>
      </c>
    </row>
    <row r="3" ht="54" spans="1:31">
      <c r="A3" s="313"/>
      <c r="B3" s="313"/>
      <c r="C3" s="314"/>
      <c r="D3" s="313"/>
      <c r="E3" s="313"/>
      <c r="F3" s="313" t="s">
        <v>14</v>
      </c>
      <c r="G3" s="313" t="s">
        <v>143</v>
      </c>
      <c r="H3" s="313" t="s">
        <v>144</v>
      </c>
      <c r="I3" s="313" t="s">
        <v>17</v>
      </c>
      <c r="J3" s="313" t="s">
        <v>145</v>
      </c>
      <c r="K3" s="313" t="s">
        <v>19</v>
      </c>
      <c r="L3" s="313" t="s">
        <v>20</v>
      </c>
      <c r="M3" s="323" t="s">
        <v>146</v>
      </c>
      <c r="N3" s="313" t="s">
        <v>22</v>
      </c>
      <c r="O3" s="313" t="s">
        <v>147</v>
      </c>
      <c r="P3" s="324" t="s">
        <v>24</v>
      </c>
      <c r="Q3" s="324" t="s">
        <v>25</v>
      </c>
      <c r="R3" s="324" t="s">
        <v>26</v>
      </c>
      <c r="S3" s="324" t="s">
        <v>27</v>
      </c>
      <c r="T3" s="324" t="s">
        <v>28</v>
      </c>
      <c r="U3" s="324" t="s">
        <v>29</v>
      </c>
      <c r="V3" s="324" t="s">
        <v>30</v>
      </c>
      <c r="W3" s="313" t="s">
        <v>31</v>
      </c>
      <c r="X3" s="313" t="s">
        <v>32</v>
      </c>
      <c r="Y3" s="313" t="s">
        <v>33</v>
      </c>
      <c r="Z3" s="313" t="s">
        <v>34</v>
      </c>
      <c r="AA3" s="309"/>
      <c r="AB3" s="309"/>
      <c r="AC3" s="309"/>
      <c r="AD3" s="309"/>
      <c r="AE3" s="309"/>
    </row>
    <row r="4" ht="51.6" spans="1:31">
      <c r="A4" s="315">
        <v>1</v>
      </c>
      <c r="B4" s="316" t="s">
        <v>148</v>
      </c>
      <c r="C4" s="315">
        <v>22151238</v>
      </c>
      <c r="D4" s="316" t="s">
        <v>149</v>
      </c>
      <c r="E4" s="316" t="s">
        <v>44</v>
      </c>
      <c r="F4" s="315">
        <v>0</v>
      </c>
      <c r="G4" s="315" t="s">
        <v>150</v>
      </c>
      <c r="H4" s="315"/>
      <c r="I4" s="315"/>
      <c r="J4" s="315"/>
      <c r="K4" s="315"/>
      <c r="L4" s="315"/>
      <c r="M4" s="316" t="s">
        <v>151</v>
      </c>
      <c r="N4" s="315"/>
      <c r="O4" s="315">
        <v>1.5</v>
      </c>
      <c r="P4" s="315"/>
      <c r="Q4" s="315"/>
      <c r="R4" s="315"/>
      <c r="S4" s="315"/>
      <c r="T4" s="315"/>
      <c r="U4" s="315"/>
      <c r="V4" s="316" t="s">
        <v>152</v>
      </c>
      <c r="W4" s="316" t="s">
        <v>41</v>
      </c>
      <c r="X4" s="315">
        <v>25.5</v>
      </c>
      <c r="Y4" s="315">
        <v>81.5</v>
      </c>
      <c r="Z4" s="315">
        <v>107</v>
      </c>
      <c r="AA4" s="316" t="s">
        <v>42</v>
      </c>
      <c r="AB4" s="316" t="s">
        <v>42</v>
      </c>
      <c r="AC4" s="318" t="s">
        <v>41</v>
      </c>
      <c r="AD4" s="316" t="s">
        <v>42</v>
      </c>
      <c r="AE4" s="316" t="s">
        <v>42</v>
      </c>
    </row>
    <row r="5" ht="39.6" spans="1:31">
      <c r="A5" s="315">
        <v>2</v>
      </c>
      <c r="B5" s="316" t="s">
        <v>153</v>
      </c>
      <c r="C5" s="315">
        <v>22151045</v>
      </c>
      <c r="D5" s="316" t="s">
        <v>149</v>
      </c>
      <c r="E5" s="316" t="s">
        <v>154</v>
      </c>
      <c r="F5" s="315">
        <v>0</v>
      </c>
      <c r="G5" s="315" t="s">
        <v>155</v>
      </c>
      <c r="H5" s="315"/>
      <c r="I5" s="315"/>
      <c r="J5" s="315"/>
      <c r="K5" s="315"/>
      <c r="L5" s="315"/>
      <c r="M5" s="315"/>
      <c r="N5" s="315"/>
      <c r="O5" s="315"/>
      <c r="P5" s="315"/>
      <c r="Q5" s="315"/>
      <c r="R5" s="315"/>
      <c r="S5" s="315"/>
      <c r="T5" s="315"/>
      <c r="U5" s="315"/>
      <c r="V5" s="315"/>
      <c r="W5" s="316" t="s">
        <v>41</v>
      </c>
      <c r="X5" s="315">
        <v>24</v>
      </c>
      <c r="Y5" s="315">
        <v>80</v>
      </c>
      <c r="Z5" s="315">
        <v>104</v>
      </c>
      <c r="AA5" s="316" t="s">
        <v>42</v>
      </c>
      <c r="AB5" s="316"/>
      <c r="AC5" s="318" t="s">
        <v>41</v>
      </c>
      <c r="AD5" s="316" t="s">
        <v>42</v>
      </c>
      <c r="AE5" s="316" t="s">
        <v>42</v>
      </c>
    </row>
    <row r="6" ht="50.4" spans="1:31">
      <c r="A6" s="315">
        <v>3</v>
      </c>
      <c r="B6" s="316" t="s">
        <v>156</v>
      </c>
      <c r="C6" s="315">
        <v>22151213</v>
      </c>
      <c r="D6" s="316" t="s">
        <v>149</v>
      </c>
      <c r="E6" s="316" t="s">
        <v>154</v>
      </c>
      <c r="F6" s="315">
        <v>0</v>
      </c>
      <c r="G6" s="315"/>
      <c r="H6" s="315"/>
      <c r="I6" s="315" t="s">
        <v>157</v>
      </c>
      <c r="J6" s="315"/>
      <c r="K6" s="315"/>
      <c r="L6" s="315"/>
      <c r="M6" s="315"/>
      <c r="N6" s="316" t="s">
        <v>158</v>
      </c>
      <c r="O6" s="315"/>
      <c r="P6" s="315"/>
      <c r="Q6" s="315"/>
      <c r="R6" s="315"/>
      <c r="S6" s="315"/>
      <c r="T6" s="315"/>
      <c r="U6" s="315"/>
      <c r="V6" s="315"/>
      <c r="W6" s="316" t="s">
        <v>41</v>
      </c>
      <c r="X6" s="315">
        <v>23</v>
      </c>
      <c r="Y6" s="315">
        <v>80</v>
      </c>
      <c r="Z6" s="315">
        <v>103</v>
      </c>
      <c r="AA6" s="316" t="s">
        <v>42</v>
      </c>
      <c r="AB6" s="316"/>
      <c r="AC6" s="318" t="s">
        <v>41</v>
      </c>
      <c r="AD6" s="316" t="s">
        <v>42</v>
      </c>
      <c r="AE6" s="316"/>
    </row>
    <row r="7" ht="51.6" spans="1:31">
      <c r="A7" s="315">
        <v>4</v>
      </c>
      <c r="B7" s="316" t="s">
        <v>159</v>
      </c>
      <c r="C7" s="315">
        <v>22151141</v>
      </c>
      <c r="D7" s="316" t="s">
        <v>149</v>
      </c>
      <c r="E7" s="316" t="s">
        <v>44</v>
      </c>
      <c r="F7" s="315">
        <v>0</v>
      </c>
      <c r="G7" s="315" t="s">
        <v>38</v>
      </c>
      <c r="H7" s="315"/>
      <c r="I7" s="315"/>
      <c r="J7" s="315"/>
      <c r="K7" s="315"/>
      <c r="L7" s="315"/>
      <c r="M7" s="315"/>
      <c r="N7" s="316" t="s">
        <v>160</v>
      </c>
      <c r="O7" s="315"/>
      <c r="P7" s="315"/>
      <c r="Q7" s="315"/>
      <c r="R7" s="315"/>
      <c r="S7" s="315"/>
      <c r="T7" s="315"/>
      <c r="U7" s="315"/>
      <c r="V7" s="316" t="s">
        <v>161</v>
      </c>
      <c r="W7" s="316" t="s">
        <v>41</v>
      </c>
      <c r="X7" s="315">
        <v>20.9</v>
      </c>
      <c r="Y7" s="315">
        <v>81.5</v>
      </c>
      <c r="Z7" s="315">
        <v>102.4</v>
      </c>
      <c r="AA7" s="316" t="s">
        <v>42</v>
      </c>
      <c r="AB7" s="316" t="s">
        <v>42</v>
      </c>
      <c r="AC7" s="318" t="s">
        <v>41</v>
      </c>
      <c r="AD7" s="316" t="s">
        <v>42</v>
      </c>
      <c r="AE7" s="316" t="s">
        <v>42</v>
      </c>
    </row>
    <row r="8" ht="25.2" spans="1:31">
      <c r="A8" s="315">
        <v>5</v>
      </c>
      <c r="B8" s="316" t="s">
        <v>162</v>
      </c>
      <c r="C8" s="315">
        <v>22151169</v>
      </c>
      <c r="D8" s="316" t="s">
        <v>149</v>
      </c>
      <c r="E8" s="316" t="s">
        <v>154</v>
      </c>
      <c r="F8" s="315">
        <v>0</v>
      </c>
      <c r="G8" s="315" t="s">
        <v>38</v>
      </c>
      <c r="H8" s="315"/>
      <c r="I8" s="315"/>
      <c r="J8" s="315"/>
      <c r="K8" s="315"/>
      <c r="L8" s="315"/>
      <c r="M8" s="315"/>
      <c r="N8" s="315"/>
      <c r="O8" s="315"/>
      <c r="P8" s="315"/>
      <c r="Q8" s="315"/>
      <c r="R8" s="315"/>
      <c r="S8" s="315"/>
      <c r="T8" s="315"/>
      <c r="U8" s="315"/>
      <c r="V8" s="315"/>
      <c r="W8" s="316" t="s">
        <v>41</v>
      </c>
      <c r="X8" s="315">
        <v>20</v>
      </c>
      <c r="Y8" s="315">
        <v>80</v>
      </c>
      <c r="Z8" s="315">
        <v>100</v>
      </c>
      <c r="AA8" s="316" t="s">
        <v>42</v>
      </c>
      <c r="AB8" s="316"/>
      <c r="AC8" s="318" t="s">
        <v>41</v>
      </c>
      <c r="AD8" s="316" t="s">
        <v>42</v>
      </c>
      <c r="AE8" s="316"/>
    </row>
    <row r="9" ht="25.2" spans="1:31">
      <c r="A9" s="315">
        <v>6</v>
      </c>
      <c r="B9" s="316" t="s">
        <v>163</v>
      </c>
      <c r="C9" s="315">
        <v>22151202</v>
      </c>
      <c r="D9" s="316" t="s">
        <v>149</v>
      </c>
      <c r="E9" s="316" t="s">
        <v>44</v>
      </c>
      <c r="F9" s="315">
        <v>0</v>
      </c>
      <c r="G9" s="315" t="s">
        <v>38</v>
      </c>
      <c r="H9" s="317"/>
      <c r="I9" s="315"/>
      <c r="J9" s="315"/>
      <c r="K9" s="315"/>
      <c r="L9" s="315"/>
      <c r="M9" s="315"/>
      <c r="N9" s="315"/>
      <c r="O9" s="315"/>
      <c r="P9" s="315"/>
      <c r="Q9" s="315"/>
      <c r="R9" s="315"/>
      <c r="S9" s="315"/>
      <c r="T9" s="315"/>
      <c r="U9" s="315"/>
      <c r="V9" s="315"/>
      <c r="W9" s="316" t="s">
        <v>41</v>
      </c>
      <c r="X9" s="315">
        <v>20</v>
      </c>
      <c r="Y9" s="315">
        <v>80</v>
      </c>
      <c r="Z9" s="315">
        <v>100</v>
      </c>
      <c r="AA9" s="316" t="s">
        <v>42</v>
      </c>
      <c r="AB9" s="316"/>
      <c r="AC9" s="318" t="s">
        <v>41</v>
      </c>
      <c r="AD9" s="316" t="s">
        <v>42</v>
      </c>
      <c r="AE9" s="316"/>
    </row>
    <row r="10" ht="37.2" spans="1:31">
      <c r="A10" s="315">
        <v>7</v>
      </c>
      <c r="B10" s="316" t="s">
        <v>164</v>
      </c>
      <c r="C10" s="315">
        <v>22151125</v>
      </c>
      <c r="D10" s="316" t="s">
        <v>149</v>
      </c>
      <c r="E10" s="316" t="s">
        <v>154</v>
      </c>
      <c r="F10" s="315">
        <v>0</v>
      </c>
      <c r="G10" s="315" t="s">
        <v>165</v>
      </c>
      <c r="H10" s="315"/>
      <c r="I10" s="315"/>
      <c r="J10" s="315"/>
      <c r="K10" s="315"/>
      <c r="L10" s="315"/>
      <c r="M10" s="315"/>
      <c r="N10" s="316" t="s">
        <v>166</v>
      </c>
      <c r="O10" s="315"/>
      <c r="P10" s="315"/>
      <c r="Q10" s="315"/>
      <c r="R10" s="315"/>
      <c r="S10" s="315"/>
      <c r="T10" s="315"/>
      <c r="U10" s="315"/>
      <c r="V10" s="315"/>
      <c r="W10" s="316" t="s">
        <v>41</v>
      </c>
      <c r="X10" s="315">
        <v>13</v>
      </c>
      <c r="Y10" s="315">
        <v>80</v>
      </c>
      <c r="Z10" s="315">
        <v>93</v>
      </c>
      <c r="AA10" s="316" t="s">
        <v>42</v>
      </c>
      <c r="AB10" s="316"/>
      <c r="AC10" s="318" t="s">
        <v>41</v>
      </c>
      <c r="AD10" s="316" t="s">
        <v>42</v>
      </c>
      <c r="AE10" s="316"/>
    </row>
    <row r="11" ht="26.4" spans="1:31">
      <c r="A11" s="315">
        <v>8</v>
      </c>
      <c r="B11" s="316" t="s">
        <v>167</v>
      </c>
      <c r="C11" s="315">
        <v>22151082</v>
      </c>
      <c r="D11" s="316" t="s">
        <v>149</v>
      </c>
      <c r="E11" s="316" t="s">
        <v>154</v>
      </c>
      <c r="F11" s="315">
        <v>0</v>
      </c>
      <c r="G11" s="315" t="s">
        <v>168</v>
      </c>
      <c r="H11" s="315"/>
      <c r="I11" s="315"/>
      <c r="J11" s="315"/>
      <c r="K11" s="315"/>
      <c r="L11" s="315"/>
      <c r="M11" s="315"/>
      <c r="N11" s="315"/>
      <c r="O11" s="315"/>
      <c r="P11" s="315"/>
      <c r="Q11" s="315"/>
      <c r="R11" s="315"/>
      <c r="S11" s="315"/>
      <c r="T11" s="315"/>
      <c r="U11" s="315"/>
      <c r="V11" s="315"/>
      <c r="W11" s="316" t="s">
        <v>41</v>
      </c>
      <c r="X11" s="315">
        <v>10</v>
      </c>
      <c r="Y11" s="315">
        <v>80</v>
      </c>
      <c r="Z11" s="315">
        <v>90</v>
      </c>
      <c r="AA11" s="316" t="s">
        <v>42</v>
      </c>
      <c r="AB11" s="316"/>
      <c r="AC11" s="318" t="s">
        <v>41</v>
      </c>
      <c r="AD11" s="316" t="s">
        <v>42</v>
      </c>
      <c r="AE11" s="316"/>
    </row>
    <row r="12" ht="25.2" spans="1:31">
      <c r="A12" s="315">
        <v>9</v>
      </c>
      <c r="B12" s="316" t="s">
        <v>169</v>
      </c>
      <c r="C12" s="315">
        <v>22151107</v>
      </c>
      <c r="D12" s="316" t="s">
        <v>149</v>
      </c>
      <c r="E12" s="316" t="s">
        <v>87</v>
      </c>
      <c r="F12" s="315">
        <v>0</v>
      </c>
      <c r="G12" s="315"/>
      <c r="H12" s="315"/>
      <c r="I12" s="315" t="s">
        <v>38</v>
      </c>
      <c r="J12" s="315"/>
      <c r="K12" s="315"/>
      <c r="L12" s="315"/>
      <c r="M12" s="315"/>
      <c r="N12" s="315"/>
      <c r="O12" s="315"/>
      <c r="P12" s="315"/>
      <c r="Q12" s="315"/>
      <c r="R12" s="315"/>
      <c r="S12" s="315"/>
      <c r="T12" s="315"/>
      <c r="U12" s="315"/>
      <c r="V12" s="315"/>
      <c r="W12" s="316" t="s">
        <v>41</v>
      </c>
      <c r="X12" s="315">
        <v>10</v>
      </c>
      <c r="Y12" s="315">
        <v>80</v>
      </c>
      <c r="Z12" s="315">
        <v>90</v>
      </c>
      <c r="AA12" s="316" t="s">
        <v>42</v>
      </c>
      <c r="AB12" s="316"/>
      <c r="AC12" s="318" t="s">
        <v>41</v>
      </c>
      <c r="AD12" s="316" t="s">
        <v>42</v>
      </c>
      <c r="AE12" s="316"/>
    </row>
    <row r="13" ht="50.4" spans="1:31">
      <c r="A13" s="315">
        <v>10</v>
      </c>
      <c r="B13" s="316" t="s">
        <v>170</v>
      </c>
      <c r="C13" s="315">
        <v>22151070</v>
      </c>
      <c r="D13" s="316" t="s">
        <v>149</v>
      </c>
      <c r="E13" s="316" t="s">
        <v>154</v>
      </c>
      <c r="F13" s="315">
        <v>0</v>
      </c>
      <c r="G13" s="315"/>
      <c r="H13" s="315" t="s">
        <v>38</v>
      </c>
      <c r="I13" s="315"/>
      <c r="J13" s="315"/>
      <c r="K13" s="315"/>
      <c r="L13" s="315"/>
      <c r="M13" s="315"/>
      <c r="N13" s="316" t="s">
        <v>158</v>
      </c>
      <c r="O13" s="315"/>
      <c r="P13" s="315"/>
      <c r="Q13" s="315"/>
      <c r="R13" s="315"/>
      <c r="S13" s="315"/>
      <c r="T13" s="315"/>
      <c r="U13" s="315"/>
      <c r="V13" s="315"/>
      <c r="W13" s="316" t="s">
        <v>41</v>
      </c>
      <c r="X13" s="315">
        <v>9</v>
      </c>
      <c r="Y13" s="315">
        <v>80</v>
      </c>
      <c r="Z13" s="315">
        <v>89</v>
      </c>
      <c r="AA13" s="316" t="s">
        <v>42</v>
      </c>
      <c r="AB13" s="316"/>
      <c r="AC13" s="318" t="s">
        <v>41</v>
      </c>
      <c r="AD13" s="316" t="s">
        <v>42</v>
      </c>
      <c r="AE13" s="316"/>
    </row>
    <row r="14" ht="38.4" spans="1:31">
      <c r="A14" s="315">
        <v>11</v>
      </c>
      <c r="B14" s="316" t="s">
        <v>171</v>
      </c>
      <c r="C14" s="315">
        <v>22151032</v>
      </c>
      <c r="D14" s="316" t="s">
        <v>149</v>
      </c>
      <c r="E14" s="316" t="s">
        <v>87</v>
      </c>
      <c r="F14" s="315">
        <v>0</v>
      </c>
      <c r="G14" s="315"/>
      <c r="H14" s="315"/>
      <c r="I14" s="315"/>
      <c r="J14" s="315"/>
      <c r="K14" s="315"/>
      <c r="L14" s="315"/>
      <c r="M14" s="315"/>
      <c r="N14" s="315"/>
      <c r="O14" s="315"/>
      <c r="P14" s="315"/>
      <c r="Q14" s="315"/>
      <c r="R14" s="315"/>
      <c r="S14" s="315"/>
      <c r="T14" s="315"/>
      <c r="U14" s="315"/>
      <c r="V14" s="316" t="s">
        <v>172</v>
      </c>
      <c r="W14" s="316" t="s">
        <v>41</v>
      </c>
      <c r="X14" s="315"/>
      <c r="Y14" s="315">
        <v>86</v>
      </c>
      <c r="Z14" s="315">
        <v>86</v>
      </c>
      <c r="AA14" s="315" t="s">
        <v>90</v>
      </c>
      <c r="AB14" s="316" t="s">
        <v>42</v>
      </c>
      <c r="AC14" s="318" t="s">
        <v>41</v>
      </c>
      <c r="AD14" s="316" t="s">
        <v>42</v>
      </c>
      <c r="AE14" s="315"/>
    </row>
    <row r="15" ht="51.6" spans="1:31">
      <c r="A15" s="315">
        <v>12</v>
      </c>
      <c r="B15" s="316" t="s">
        <v>173</v>
      </c>
      <c r="C15" s="315">
        <v>22151135</v>
      </c>
      <c r="D15" s="316" t="s">
        <v>149</v>
      </c>
      <c r="E15" s="316" t="s">
        <v>44</v>
      </c>
      <c r="F15" s="315">
        <v>0</v>
      </c>
      <c r="G15" s="315"/>
      <c r="H15" s="315"/>
      <c r="I15" s="315"/>
      <c r="J15" s="315"/>
      <c r="K15" s="315"/>
      <c r="L15" s="315"/>
      <c r="M15" s="316" t="s">
        <v>174</v>
      </c>
      <c r="N15" s="315"/>
      <c r="O15" s="315"/>
      <c r="P15" s="315"/>
      <c r="Q15" s="315"/>
      <c r="R15" s="315"/>
      <c r="S15" s="315"/>
      <c r="T15" s="315"/>
      <c r="U15" s="315"/>
      <c r="V15" s="316" t="s">
        <v>175</v>
      </c>
      <c r="W15" s="316" t="s">
        <v>41</v>
      </c>
      <c r="X15" s="315">
        <v>4</v>
      </c>
      <c r="Y15" s="315">
        <v>81.8</v>
      </c>
      <c r="Z15" s="315">
        <v>85.8</v>
      </c>
      <c r="AA15" s="316" t="s">
        <v>42</v>
      </c>
      <c r="AB15" s="316" t="s">
        <v>42</v>
      </c>
      <c r="AC15" s="318" t="s">
        <v>41</v>
      </c>
      <c r="AD15" s="316" t="s">
        <v>42</v>
      </c>
      <c r="AE15" s="316" t="s">
        <v>42</v>
      </c>
    </row>
    <row r="16" ht="90" spans="1:31">
      <c r="A16" s="315">
        <v>13</v>
      </c>
      <c r="B16" s="316" t="s">
        <v>176</v>
      </c>
      <c r="C16" s="315">
        <v>22151204</v>
      </c>
      <c r="D16" s="316" t="s">
        <v>149</v>
      </c>
      <c r="E16" s="316" t="s">
        <v>44</v>
      </c>
      <c r="F16" s="315">
        <v>0</v>
      </c>
      <c r="G16" s="315"/>
      <c r="H16" s="315"/>
      <c r="I16" s="315"/>
      <c r="J16" s="315"/>
      <c r="K16" s="315"/>
      <c r="L16" s="315"/>
      <c r="M16" s="315"/>
      <c r="N16" s="315"/>
      <c r="O16" s="315"/>
      <c r="P16" s="315"/>
      <c r="Q16" s="315"/>
      <c r="R16" s="315"/>
      <c r="S16" s="315"/>
      <c r="T16" s="315"/>
      <c r="U16" s="315"/>
      <c r="V16" s="316" t="s">
        <v>177</v>
      </c>
      <c r="W16" s="316" t="s">
        <v>41</v>
      </c>
      <c r="X16" s="315"/>
      <c r="Y16" s="315">
        <v>85.4</v>
      </c>
      <c r="Z16" s="315">
        <v>85.4</v>
      </c>
      <c r="AA16" s="315"/>
      <c r="AB16" s="316" t="s">
        <v>42</v>
      </c>
      <c r="AC16" s="318" t="s">
        <v>41</v>
      </c>
      <c r="AD16" s="316" t="s">
        <v>42</v>
      </c>
      <c r="AE16" s="315"/>
    </row>
    <row r="17" ht="39.6" spans="1:31">
      <c r="A17" s="315">
        <v>14</v>
      </c>
      <c r="B17" s="316" t="s">
        <v>178</v>
      </c>
      <c r="C17" s="315">
        <v>22151038</v>
      </c>
      <c r="D17" s="316" t="s">
        <v>149</v>
      </c>
      <c r="E17" s="316" t="s">
        <v>87</v>
      </c>
      <c r="F17" s="315">
        <v>0</v>
      </c>
      <c r="G17" s="315"/>
      <c r="H17" s="315"/>
      <c r="I17" s="315"/>
      <c r="J17" s="315"/>
      <c r="K17" s="315"/>
      <c r="L17" s="315"/>
      <c r="M17" s="315"/>
      <c r="N17" s="315"/>
      <c r="O17" s="315"/>
      <c r="P17" s="315"/>
      <c r="Q17" s="315"/>
      <c r="R17" s="315"/>
      <c r="S17" s="315"/>
      <c r="T17" s="315"/>
      <c r="U17" s="315"/>
      <c r="V17" s="316" t="s">
        <v>179</v>
      </c>
      <c r="W17" s="316" t="s">
        <v>41</v>
      </c>
      <c r="X17" s="315"/>
      <c r="Y17" s="315">
        <v>85.2</v>
      </c>
      <c r="Z17" s="315">
        <v>85.2</v>
      </c>
      <c r="AA17" s="315"/>
      <c r="AB17" s="316" t="s">
        <v>42</v>
      </c>
      <c r="AC17" s="318" t="s">
        <v>41</v>
      </c>
      <c r="AD17" s="316" t="s">
        <v>42</v>
      </c>
      <c r="AE17" s="315"/>
    </row>
    <row r="18" ht="198" spans="1:31">
      <c r="A18" s="315">
        <v>15</v>
      </c>
      <c r="B18" s="316" t="s">
        <v>180</v>
      </c>
      <c r="C18" s="315">
        <v>22151152</v>
      </c>
      <c r="D18" s="316" t="s">
        <v>149</v>
      </c>
      <c r="E18" s="316" t="s">
        <v>154</v>
      </c>
      <c r="F18" s="315">
        <v>0</v>
      </c>
      <c r="G18" s="315"/>
      <c r="H18" s="315"/>
      <c r="I18" s="315"/>
      <c r="J18" s="315"/>
      <c r="K18" s="315"/>
      <c r="L18" s="315"/>
      <c r="M18" s="315"/>
      <c r="N18" s="316" t="s">
        <v>158</v>
      </c>
      <c r="O18" s="315" t="s">
        <v>181</v>
      </c>
      <c r="P18" s="315"/>
      <c r="Q18" s="315"/>
      <c r="R18" s="315"/>
      <c r="S18" s="315"/>
      <c r="T18" s="315"/>
      <c r="U18" s="315"/>
      <c r="V18" s="315"/>
      <c r="W18" s="316" t="s">
        <v>41</v>
      </c>
      <c r="X18" s="315">
        <v>5</v>
      </c>
      <c r="Y18" s="315">
        <v>80</v>
      </c>
      <c r="Z18" s="315">
        <v>85</v>
      </c>
      <c r="AA18" s="316" t="s">
        <v>42</v>
      </c>
      <c r="AB18" s="316"/>
      <c r="AC18" s="318" t="s">
        <v>41</v>
      </c>
      <c r="AD18" s="316" t="s">
        <v>42</v>
      </c>
      <c r="AE18" s="316"/>
    </row>
    <row r="19" ht="50.4" spans="1:31">
      <c r="A19" s="315">
        <v>16</v>
      </c>
      <c r="B19" s="316" t="s">
        <v>182</v>
      </c>
      <c r="C19" s="315">
        <v>22151118</v>
      </c>
      <c r="D19" s="316" t="s">
        <v>149</v>
      </c>
      <c r="E19" s="316" t="s">
        <v>154</v>
      </c>
      <c r="F19" s="315">
        <v>0</v>
      </c>
      <c r="G19" s="315"/>
      <c r="H19" s="315"/>
      <c r="I19" s="315"/>
      <c r="J19" s="315"/>
      <c r="K19" s="315"/>
      <c r="L19" s="315"/>
      <c r="M19" s="315"/>
      <c r="N19" s="316" t="s">
        <v>158</v>
      </c>
      <c r="O19" s="315"/>
      <c r="P19" s="315"/>
      <c r="Q19" s="315"/>
      <c r="R19" s="315"/>
      <c r="S19" s="315"/>
      <c r="T19" s="315"/>
      <c r="U19" s="315"/>
      <c r="V19" s="315" t="s">
        <v>183</v>
      </c>
      <c r="W19" s="316" t="s">
        <v>41</v>
      </c>
      <c r="X19" s="315">
        <v>3</v>
      </c>
      <c r="Y19" s="315">
        <v>81.2</v>
      </c>
      <c r="Z19" s="315">
        <v>84.2</v>
      </c>
      <c r="AA19" s="316" t="s">
        <v>42</v>
      </c>
      <c r="AB19" s="316" t="s">
        <v>42</v>
      </c>
      <c r="AC19" s="329" t="s">
        <v>57</v>
      </c>
      <c r="AD19" s="315"/>
      <c r="AE19" s="316" t="s">
        <v>42</v>
      </c>
    </row>
    <row r="20" ht="50.4" spans="1:31">
      <c r="A20" s="315">
        <v>17</v>
      </c>
      <c r="B20" s="316" t="s">
        <v>184</v>
      </c>
      <c r="C20" s="315">
        <v>22151034</v>
      </c>
      <c r="D20" s="316" t="s">
        <v>149</v>
      </c>
      <c r="E20" s="316" t="s">
        <v>154</v>
      </c>
      <c r="F20" s="315">
        <v>0</v>
      </c>
      <c r="G20" s="315"/>
      <c r="H20" s="315"/>
      <c r="I20" s="315"/>
      <c r="J20" s="315"/>
      <c r="K20" s="315"/>
      <c r="L20" s="315"/>
      <c r="M20" s="315"/>
      <c r="N20" s="316" t="s">
        <v>158</v>
      </c>
      <c r="O20" s="315"/>
      <c r="P20" s="315"/>
      <c r="Q20" s="315"/>
      <c r="R20" s="315"/>
      <c r="S20" s="315"/>
      <c r="T20" s="315"/>
      <c r="U20" s="315"/>
      <c r="V20" s="315"/>
      <c r="W20" s="316" t="s">
        <v>41</v>
      </c>
      <c r="X20" s="315">
        <v>3</v>
      </c>
      <c r="Y20" s="315">
        <v>80</v>
      </c>
      <c r="Z20" s="315">
        <v>83</v>
      </c>
      <c r="AA20" s="316" t="s">
        <v>42</v>
      </c>
      <c r="AB20" s="316"/>
      <c r="AC20" s="329" t="s">
        <v>57</v>
      </c>
      <c r="AD20" s="315"/>
      <c r="AE20" s="316"/>
    </row>
    <row r="21" ht="50.4" spans="1:31">
      <c r="A21" s="315">
        <v>18</v>
      </c>
      <c r="B21" s="316" t="s">
        <v>185</v>
      </c>
      <c r="C21" s="315">
        <v>22151163</v>
      </c>
      <c r="D21" s="316" t="s">
        <v>149</v>
      </c>
      <c r="E21" s="316" t="s">
        <v>186</v>
      </c>
      <c r="F21" s="315">
        <v>0</v>
      </c>
      <c r="G21" s="315"/>
      <c r="H21" s="315"/>
      <c r="I21" s="315"/>
      <c r="J21" s="315"/>
      <c r="K21" s="315"/>
      <c r="L21" s="315"/>
      <c r="M21" s="315"/>
      <c r="N21" s="316" t="s">
        <v>158</v>
      </c>
      <c r="O21" s="315"/>
      <c r="P21" s="315"/>
      <c r="Q21" s="315"/>
      <c r="R21" s="315"/>
      <c r="S21" s="315"/>
      <c r="T21" s="315"/>
      <c r="U21" s="315"/>
      <c r="V21" s="315"/>
      <c r="W21" s="316" t="s">
        <v>41</v>
      </c>
      <c r="X21" s="315">
        <v>3</v>
      </c>
      <c r="Y21" s="315">
        <v>80</v>
      </c>
      <c r="Z21" s="315">
        <v>83</v>
      </c>
      <c r="AA21" s="316" t="s">
        <v>42</v>
      </c>
      <c r="AB21" s="316"/>
      <c r="AC21" s="329" t="s">
        <v>57</v>
      </c>
      <c r="AD21" s="315"/>
      <c r="AE21" s="316"/>
    </row>
    <row r="22" ht="50.4" spans="1:31">
      <c r="A22" s="315">
        <v>19</v>
      </c>
      <c r="B22" s="316" t="s">
        <v>187</v>
      </c>
      <c r="C22" s="315">
        <v>22151177</v>
      </c>
      <c r="D22" s="316" t="s">
        <v>149</v>
      </c>
      <c r="E22" s="316" t="s">
        <v>44</v>
      </c>
      <c r="F22" s="315">
        <v>0</v>
      </c>
      <c r="G22" s="315"/>
      <c r="H22" s="315"/>
      <c r="I22" s="315"/>
      <c r="J22" s="315"/>
      <c r="K22" s="315"/>
      <c r="L22" s="315"/>
      <c r="M22" s="315"/>
      <c r="N22" s="316" t="s">
        <v>158</v>
      </c>
      <c r="O22" s="315"/>
      <c r="P22" s="315"/>
      <c r="Q22" s="315"/>
      <c r="R22" s="315"/>
      <c r="S22" s="315"/>
      <c r="T22" s="315"/>
      <c r="U22" s="315"/>
      <c r="V22" s="315"/>
      <c r="W22" s="316" t="s">
        <v>41</v>
      </c>
      <c r="X22" s="315">
        <v>3</v>
      </c>
      <c r="Y22" s="315">
        <v>80</v>
      </c>
      <c r="Z22" s="315">
        <v>83</v>
      </c>
      <c r="AA22" s="316" t="s">
        <v>42</v>
      </c>
      <c r="AB22" s="316"/>
      <c r="AC22" s="329" t="s">
        <v>57</v>
      </c>
      <c r="AD22" s="315"/>
      <c r="AE22" s="316"/>
    </row>
    <row r="23" ht="50.4" spans="1:31">
      <c r="A23" s="315">
        <v>20</v>
      </c>
      <c r="B23" s="316" t="s">
        <v>188</v>
      </c>
      <c r="C23" s="315">
        <v>22151219</v>
      </c>
      <c r="D23" s="316" t="s">
        <v>149</v>
      </c>
      <c r="E23" s="316" t="s">
        <v>87</v>
      </c>
      <c r="F23" s="315">
        <v>0</v>
      </c>
      <c r="G23" s="315"/>
      <c r="H23" s="315"/>
      <c r="I23" s="315"/>
      <c r="J23" s="315"/>
      <c r="K23" s="315"/>
      <c r="L23" s="315"/>
      <c r="M23" s="315"/>
      <c r="N23" s="316" t="s">
        <v>158</v>
      </c>
      <c r="O23" s="315"/>
      <c r="P23" s="315"/>
      <c r="Q23" s="315"/>
      <c r="R23" s="315"/>
      <c r="S23" s="315"/>
      <c r="T23" s="315"/>
      <c r="U23" s="315"/>
      <c r="V23" s="315"/>
      <c r="W23" s="316" t="s">
        <v>41</v>
      </c>
      <c r="X23" s="315">
        <v>3</v>
      </c>
      <c r="Y23" s="315">
        <v>80</v>
      </c>
      <c r="Z23" s="315">
        <v>83</v>
      </c>
      <c r="AA23" s="316" t="s">
        <v>42</v>
      </c>
      <c r="AB23" s="316"/>
      <c r="AC23" s="329" t="s">
        <v>57</v>
      </c>
      <c r="AD23" s="315"/>
      <c r="AE23" s="316"/>
    </row>
    <row r="24" ht="39.6" spans="1:31">
      <c r="A24" s="315">
        <v>21</v>
      </c>
      <c r="B24" s="316" t="s">
        <v>189</v>
      </c>
      <c r="C24" s="315">
        <v>22151189</v>
      </c>
      <c r="D24" s="316" t="s">
        <v>149</v>
      </c>
      <c r="E24" s="316" t="s">
        <v>154</v>
      </c>
      <c r="F24" s="315">
        <v>0</v>
      </c>
      <c r="G24" s="315"/>
      <c r="H24" s="315"/>
      <c r="I24" s="315"/>
      <c r="J24" s="315"/>
      <c r="K24" s="315"/>
      <c r="L24" s="315"/>
      <c r="M24" s="315" t="s">
        <v>90</v>
      </c>
      <c r="N24" s="315"/>
      <c r="O24" s="315"/>
      <c r="P24" s="315" t="s">
        <v>90</v>
      </c>
      <c r="Q24" s="315"/>
      <c r="R24" s="315"/>
      <c r="S24" s="315"/>
      <c r="T24" s="315"/>
      <c r="U24" s="315"/>
      <c r="V24" s="316" t="s">
        <v>190</v>
      </c>
      <c r="W24" s="316" t="s">
        <v>41</v>
      </c>
      <c r="X24" s="315"/>
      <c r="Y24" s="315">
        <v>82</v>
      </c>
      <c r="Z24" s="315">
        <v>82</v>
      </c>
      <c r="AA24" s="315"/>
      <c r="AB24" s="315"/>
      <c r="AC24" s="329" t="s">
        <v>57</v>
      </c>
      <c r="AD24" s="315"/>
      <c r="AE24" s="315"/>
    </row>
    <row r="25" ht="50.4" spans="1:31">
      <c r="A25" s="315">
        <v>22</v>
      </c>
      <c r="B25" s="316" t="s">
        <v>191</v>
      </c>
      <c r="C25" s="315">
        <v>22151084</v>
      </c>
      <c r="D25" s="316" t="s">
        <v>149</v>
      </c>
      <c r="E25" s="316" t="s">
        <v>154</v>
      </c>
      <c r="F25" s="315">
        <v>0</v>
      </c>
      <c r="G25" s="315"/>
      <c r="H25" s="315"/>
      <c r="I25" s="315"/>
      <c r="J25" s="315"/>
      <c r="K25" s="315"/>
      <c r="L25" s="315"/>
      <c r="M25" s="315"/>
      <c r="N25" s="316" t="s">
        <v>158</v>
      </c>
      <c r="O25" s="315"/>
      <c r="P25" s="315"/>
      <c r="Q25" s="315"/>
      <c r="R25" s="315"/>
      <c r="S25" s="315"/>
      <c r="T25" s="315"/>
      <c r="U25" s="315"/>
      <c r="V25" s="315"/>
      <c r="W25" s="316" t="s">
        <v>41</v>
      </c>
      <c r="X25" s="315">
        <v>1.5</v>
      </c>
      <c r="Y25" s="315">
        <v>80</v>
      </c>
      <c r="Z25" s="315">
        <v>81.5</v>
      </c>
      <c r="AA25" s="315"/>
      <c r="AB25" s="315"/>
      <c r="AC25" s="329" t="s">
        <v>57</v>
      </c>
      <c r="AD25" s="315"/>
      <c r="AE25" s="315"/>
    </row>
    <row r="26" ht="63.6" spans="1:31">
      <c r="A26" s="315">
        <v>23</v>
      </c>
      <c r="B26" s="316" t="s">
        <v>192</v>
      </c>
      <c r="C26" s="315">
        <v>22151104</v>
      </c>
      <c r="D26" s="316" t="s">
        <v>149</v>
      </c>
      <c r="E26" s="316" t="s">
        <v>154</v>
      </c>
      <c r="F26" s="315">
        <v>0</v>
      </c>
      <c r="G26" s="315"/>
      <c r="H26" s="315"/>
      <c r="I26" s="315"/>
      <c r="J26" s="315"/>
      <c r="K26" s="315"/>
      <c r="L26" s="315"/>
      <c r="M26" s="315"/>
      <c r="N26" s="316" t="s">
        <v>193</v>
      </c>
      <c r="O26" s="315"/>
      <c r="P26" s="315"/>
      <c r="Q26" s="315"/>
      <c r="R26" s="315"/>
      <c r="S26" s="315"/>
      <c r="T26" s="315"/>
      <c r="U26" s="315"/>
      <c r="V26" s="315"/>
      <c r="W26" s="316" t="s">
        <v>41</v>
      </c>
      <c r="X26" s="315">
        <v>1.5</v>
      </c>
      <c r="Y26" s="315">
        <v>80</v>
      </c>
      <c r="Z26" s="315">
        <v>81.5</v>
      </c>
      <c r="AA26" s="315"/>
      <c r="AB26" s="315"/>
      <c r="AC26" s="329" t="s">
        <v>57</v>
      </c>
      <c r="AD26" s="315"/>
      <c r="AE26" s="315"/>
    </row>
    <row r="27" ht="51.6" spans="1:31">
      <c r="A27" s="315">
        <v>24</v>
      </c>
      <c r="B27" s="318" t="s">
        <v>194</v>
      </c>
      <c r="C27" s="319">
        <v>22151146</v>
      </c>
      <c r="D27" s="318" t="s">
        <v>149</v>
      </c>
      <c r="E27" s="318" t="s">
        <v>44</v>
      </c>
      <c r="F27" s="319">
        <v>0</v>
      </c>
      <c r="G27" s="319"/>
      <c r="H27" s="319"/>
      <c r="I27" s="319"/>
      <c r="J27" s="319"/>
      <c r="K27" s="319"/>
      <c r="L27" s="319"/>
      <c r="M27" s="319"/>
      <c r="N27" s="319"/>
      <c r="O27" s="319"/>
      <c r="P27" s="319"/>
      <c r="Q27" s="315"/>
      <c r="R27" s="315"/>
      <c r="S27" s="315"/>
      <c r="T27" s="315"/>
      <c r="U27" s="315"/>
      <c r="V27" s="318" t="s">
        <v>195</v>
      </c>
      <c r="W27" s="316" t="s">
        <v>41</v>
      </c>
      <c r="X27" s="319"/>
      <c r="Y27" s="319">
        <v>81.5</v>
      </c>
      <c r="Z27" s="319">
        <v>81.5</v>
      </c>
      <c r="AA27" s="315"/>
      <c r="AB27" s="316" t="s">
        <v>42</v>
      </c>
      <c r="AC27" s="329" t="s">
        <v>57</v>
      </c>
      <c r="AD27" s="315"/>
      <c r="AE27" s="315"/>
    </row>
    <row r="28" ht="25.2" spans="1:31">
      <c r="A28" s="315">
        <v>25</v>
      </c>
      <c r="B28" s="316" t="s">
        <v>196</v>
      </c>
      <c r="C28" s="315">
        <v>22151013</v>
      </c>
      <c r="D28" s="316" t="s">
        <v>149</v>
      </c>
      <c r="E28" s="316" t="s">
        <v>186</v>
      </c>
      <c r="F28" s="315">
        <v>0</v>
      </c>
      <c r="G28" s="315"/>
      <c r="H28" s="315"/>
      <c r="I28" s="315"/>
      <c r="J28" s="315"/>
      <c r="K28" s="315"/>
      <c r="L28" s="315"/>
      <c r="M28" s="316" t="s">
        <v>197</v>
      </c>
      <c r="N28" s="315" t="s">
        <v>90</v>
      </c>
      <c r="O28" s="315"/>
      <c r="P28" s="315"/>
      <c r="Q28" s="315"/>
      <c r="R28" s="315"/>
      <c r="S28" s="315"/>
      <c r="T28" s="315"/>
      <c r="U28" s="315"/>
      <c r="V28" s="315"/>
      <c r="W28" s="316" t="s">
        <v>41</v>
      </c>
      <c r="X28" s="315">
        <v>1.2</v>
      </c>
      <c r="Y28" s="315">
        <v>80</v>
      </c>
      <c r="Z28" s="315">
        <v>81.2</v>
      </c>
      <c r="AA28" s="315"/>
      <c r="AB28" s="315"/>
      <c r="AC28" s="329" t="s">
        <v>57</v>
      </c>
      <c r="AD28" s="315"/>
      <c r="AE28" s="315"/>
    </row>
    <row r="29" ht="25.2" spans="1:31">
      <c r="A29" s="315">
        <v>26</v>
      </c>
      <c r="B29" s="316" t="s">
        <v>198</v>
      </c>
      <c r="C29" s="315">
        <v>22151004</v>
      </c>
      <c r="D29" s="316" t="s">
        <v>199</v>
      </c>
      <c r="E29" s="316" t="s">
        <v>48</v>
      </c>
      <c r="F29" s="315">
        <v>0</v>
      </c>
      <c r="G29" s="315"/>
      <c r="H29" s="315"/>
      <c r="I29" s="315"/>
      <c r="J29" s="315"/>
      <c r="K29" s="315"/>
      <c r="L29" s="315"/>
      <c r="M29" s="315"/>
      <c r="N29" s="315"/>
      <c r="O29" s="315"/>
      <c r="P29" s="315"/>
      <c r="Q29" s="315"/>
      <c r="R29" s="315"/>
      <c r="S29" s="315"/>
      <c r="T29" s="315"/>
      <c r="U29" s="315"/>
      <c r="V29" s="315"/>
      <c r="W29" s="316" t="s">
        <v>41</v>
      </c>
      <c r="X29" s="315"/>
      <c r="Y29" s="315">
        <v>80</v>
      </c>
      <c r="Z29" s="315">
        <v>80</v>
      </c>
      <c r="AA29" s="315"/>
      <c r="AB29" s="315"/>
      <c r="AC29" s="329" t="s">
        <v>57</v>
      </c>
      <c r="AD29" s="315"/>
      <c r="AE29" s="315"/>
    </row>
    <row r="30" ht="25.2" spans="1:31">
      <c r="A30" s="315">
        <v>27</v>
      </c>
      <c r="B30" s="316" t="s">
        <v>200</v>
      </c>
      <c r="C30" s="315">
        <v>22151020</v>
      </c>
      <c r="D30" s="316" t="s">
        <v>149</v>
      </c>
      <c r="E30" s="316" t="s">
        <v>154</v>
      </c>
      <c r="F30" s="315">
        <v>0</v>
      </c>
      <c r="G30" s="315"/>
      <c r="H30" s="315"/>
      <c r="I30" s="315"/>
      <c r="J30" s="315"/>
      <c r="K30" s="315"/>
      <c r="L30" s="315"/>
      <c r="M30" s="315"/>
      <c r="N30" s="315"/>
      <c r="O30" s="315"/>
      <c r="P30" s="315"/>
      <c r="Q30" s="315"/>
      <c r="R30" s="315"/>
      <c r="S30" s="315"/>
      <c r="T30" s="315"/>
      <c r="U30" s="315"/>
      <c r="V30" s="315"/>
      <c r="W30" s="316" t="s">
        <v>41</v>
      </c>
      <c r="X30" s="315"/>
      <c r="Y30" s="315">
        <v>80</v>
      </c>
      <c r="Z30" s="315">
        <v>80</v>
      </c>
      <c r="AA30" s="315"/>
      <c r="AB30" s="315"/>
      <c r="AC30" s="329" t="s">
        <v>57</v>
      </c>
      <c r="AD30" s="315"/>
      <c r="AE30" s="315"/>
    </row>
    <row r="31" ht="25.2" spans="1:31">
      <c r="A31" s="315">
        <v>28</v>
      </c>
      <c r="B31" s="316" t="s">
        <v>201</v>
      </c>
      <c r="C31" s="315">
        <v>22151030</v>
      </c>
      <c r="D31" s="316" t="s">
        <v>149</v>
      </c>
      <c r="E31" s="316" t="s">
        <v>154</v>
      </c>
      <c r="F31" s="315">
        <v>0</v>
      </c>
      <c r="G31" s="315"/>
      <c r="H31" s="315"/>
      <c r="I31" s="315"/>
      <c r="J31" s="315"/>
      <c r="K31" s="315"/>
      <c r="L31" s="315"/>
      <c r="M31" s="315"/>
      <c r="N31" s="315"/>
      <c r="O31" s="315"/>
      <c r="P31" s="315"/>
      <c r="Q31" s="315"/>
      <c r="R31" s="315"/>
      <c r="S31" s="315"/>
      <c r="T31" s="315"/>
      <c r="U31" s="315"/>
      <c r="V31" s="315"/>
      <c r="W31" s="316" t="s">
        <v>41</v>
      </c>
      <c r="X31" s="315"/>
      <c r="Y31" s="315">
        <v>80</v>
      </c>
      <c r="Z31" s="315">
        <v>80</v>
      </c>
      <c r="AA31" s="315"/>
      <c r="AB31" s="315"/>
      <c r="AC31" s="329" t="s">
        <v>57</v>
      </c>
      <c r="AD31" s="315"/>
      <c r="AE31" s="315"/>
    </row>
    <row r="32" ht="25.2" spans="1:31">
      <c r="A32" s="315">
        <v>29</v>
      </c>
      <c r="B32" s="316" t="s">
        <v>202</v>
      </c>
      <c r="C32" s="315">
        <v>22151033</v>
      </c>
      <c r="D32" s="316" t="s">
        <v>149</v>
      </c>
      <c r="E32" s="316" t="s">
        <v>154</v>
      </c>
      <c r="F32" s="315">
        <v>0</v>
      </c>
      <c r="G32" s="315"/>
      <c r="H32" s="315"/>
      <c r="I32" s="315"/>
      <c r="J32" s="315"/>
      <c r="K32" s="315"/>
      <c r="L32" s="315"/>
      <c r="M32" s="315"/>
      <c r="N32" s="315"/>
      <c r="O32" s="315"/>
      <c r="P32" s="315"/>
      <c r="Q32" s="315"/>
      <c r="R32" s="315"/>
      <c r="S32" s="315"/>
      <c r="T32" s="315"/>
      <c r="U32" s="315"/>
      <c r="V32" s="315"/>
      <c r="W32" s="316" t="s">
        <v>41</v>
      </c>
      <c r="X32" s="315"/>
      <c r="Y32" s="315">
        <v>80</v>
      </c>
      <c r="Z32" s="315">
        <v>80</v>
      </c>
      <c r="AA32" s="319"/>
      <c r="AB32" s="319"/>
      <c r="AC32" s="329" t="s">
        <v>57</v>
      </c>
      <c r="AD32" s="319"/>
      <c r="AE32" s="319"/>
    </row>
    <row r="33" ht="25.2" spans="1:31">
      <c r="A33" s="315">
        <v>30</v>
      </c>
      <c r="B33" s="316" t="s">
        <v>203</v>
      </c>
      <c r="C33" s="315">
        <v>22151035</v>
      </c>
      <c r="D33" s="316" t="s">
        <v>149</v>
      </c>
      <c r="E33" s="316" t="s">
        <v>154</v>
      </c>
      <c r="F33" s="315">
        <v>0</v>
      </c>
      <c r="G33" s="315"/>
      <c r="H33" s="315"/>
      <c r="I33" s="315"/>
      <c r="J33" s="315"/>
      <c r="K33" s="315"/>
      <c r="L33" s="315"/>
      <c r="M33" s="315"/>
      <c r="N33" s="315"/>
      <c r="O33" s="315"/>
      <c r="P33" s="315"/>
      <c r="Q33" s="315"/>
      <c r="R33" s="315"/>
      <c r="S33" s="315"/>
      <c r="T33" s="315"/>
      <c r="U33" s="315"/>
      <c r="V33" s="315"/>
      <c r="W33" s="316" t="s">
        <v>41</v>
      </c>
      <c r="X33" s="315"/>
      <c r="Y33" s="315">
        <v>80</v>
      </c>
      <c r="Z33" s="315">
        <v>80</v>
      </c>
      <c r="AA33" s="315"/>
      <c r="AB33" s="315"/>
      <c r="AC33" s="329" t="s">
        <v>57</v>
      </c>
      <c r="AD33" s="315"/>
      <c r="AE33" s="315"/>
    </row>
    <row r="34" ht="25.2" spans="1:31">
      <c r="A34" s="315">
        <v>31</v>
      </c>
      <c r="B34" s="316" t="s">
        <v>204</v>
      </c>
      <c r="C34" s="315">
        <v>22151077</v>
      </c>
      <c r="D34" s="316" t="s">
        <v>149</v>
      </c>
      <c r="E34" s="316" t="s">
        <v>154</v>
      </c>
      <c r="F34" s="315">
        <v>0</v>
      </c>
      <c r="G34" s="315"/>
      <c r="H34" s="315"/>
      <c r="I34" s="315"/>
      <c r="J34" s="315"/>
      <c r="K34" s="315"/>
      <c r="L34" s="315"/>
      <c r="M34" s="315"/>
      <c r="N34" s="315"/>
      <c r="O34" s="315"/>
      <c r="P34" s="315"/>
      <c r="Q34" s="315"/>
      <c r="R34" s="315"/>
      <c r="S34" s="315"/>
      <c r="T34" s="315"/>
      <c r="U34" s="315"/>
      <c r="V34" s="315"/>
      <c r="W34" s="316" t="s">
        <v>41</v>
      </c>
      <c r="X34" s="315"/>
      <c r="Y34" s="315">
        <v>80</v>
      </c>
      <c r="Z34" s="315">
        <v>80</v>
      </c>
      <c r="AA34" s="315"/>
      <c r="AB34" s="315"/>
      <c r="AC34" s="329" t="s">
        <v>57</v>
      </c>
      <c r="AD34" s="315"/>
      <c r="AE34" s="315"/>
    </row>
    <row r="35" ht="25.2" spans="1:31">
      <c r="A35" s="315">
        <v>32</v>
      </c>
      <c r="B35" s="316" t="s">
        <v>205</v>
      </c>
      <c r="C35" s="315">
        <v>22151088</v>
      </c>
      <c r="D35" s="316" t="s">
        <v>149</v>
      </c>
      <c r="E35" s="316" t="s">
        <v>154</v>
      </c>
      <c r="F35" s="315">
        <v>0</v>
      </c>
      <c r="G35" s="315"/>
      <c r="H35" s="315"/>
      <c r="I35" s="315"/>
      <c r="J35" s="315"/>
      <c r="K35" s="315"/>
      <c r="L35" s="315"/>
      <c r="M35" s="315"/>
      <c r="N35" s="315"/>
      <c r="O35" s="315"/>
      <c r="P35" s="315"/>
      <c r="Q35" s="315"/>
      <c r="R35" s="315"/>
      <c r="S35" s="315"/>
      <c r="T35" s="315"/>
      <c r="U35" s="315"/>
      <c r="V35" s="315"/>
      <c r="W35" s="316" t="s">
        <v>41</v>
      </c>
      <c r="X35" s="315"/>
      <c r="Y35" s="315">
        <v>80</v>
      </c>
      <c r="Z35" s="315">
        <v>80</v>
      </c>
      <c r="AA35" s="315"/>
      <c r="AB35" s="315"/>
      <c r="AC35" s="329" t="s">
        <v>57</v>
      </c>
      <c r="AD35" s="315"/>
      <c r="AE35" s="315"/>
    </row>
    <row r="36" ht="25.2" spans="1:31">
      <c r="A36" s="315">
        <v>33</v>
      </c>
      <c r="B36" s="316" t="s">
        <v>206</v>
      </c>
      <c r="C36" s="315">
        <v>22151132</v>
      </c>
      <c r="D36" s="316" t="s">
        <v>149</v>
      </c>
      <c r="E36" s="316" t="s">
        <v>44</v>
      </c>
      <c r="F36" s="315">
        <v>0</v>
      </c>
      <c r="G36" s="315"/>
      <c r="H36" s="315"/>
      <c r="I36" s="315"/>
      <c r="J36" s="315"/>
      <c r="K36" s="315"/>
      <c r="L36" s="315"/>
      <c r="M36" s="315"/>
      <c r="N36" s="315"/>
      <c r="O36" s="315"/>
      <c r="P36" s="315"/>
      <c r="Q36" s="315"/>
      <c r="R36" s="315"/>
      <c r="S36" s="315"/>
      <c r="T36" s="315"/>
      <c r="U36" s="315"/>
      <c r="V36" s="315"/>
      <c r="W36" s="316" t="s">
        <v>41</v>
      </c>
      <c r="X36" s="315"/>
      <c r="Y36" s="315">
        <v>80</v>
      </c>
      <c r="Z36" s="315">
        <v>80</v>
      </c>
      <c r="AA36" s="315"/>
      <c r="AB36" s="315"/>
      <c r="AC36" s="329" t="s">
        <v>57</v>
      </c>
      <c r="AD36" s="315"/>
      <c r="AE36" s="315"/>
    </row>
    <row r="37" ht="25.2" spans="1:31">
      <c r="A37" s="315">
        <v>34</v>
      </c>
      <c r="B37" s="316" t="s">
        <v>207</v>
      </c>
      <c r="C37" s="315">
        <v>22151175</v>
      </c>
      <c r="D37" s="316" t="s">
        <v>149</v>
      </c>
      <c r="E37" s="316" t="s">
        <v>208</v>
      </c>
      <c r="F37" s="315">
        <v>0</v>
      </c>
      <c r="G37" s="315"/>
      <c r="H37" s="315"/>
      <c r="I37" s="315"/>
      <c r="J37" s="315"/>
      <c r="K37" s="315"/>
      <c r="L37" s="315"/>
      <c r="M37" s="315"/>
      <c r="N37" s="315"/>
      <c r="O37" s="315"/>
      <c r="P37" s="315"/>
      <c r="Q37" s="315"/>
      <c r="R37" s="315"/>
      <c r="S37" s="315"/>
      <c r="T37" s="315"/>
      <c r="U37" s="315"/>
      <c r="V37" s="315"/>
      <c r="W37" s="316" t="s">
        <v>41</v>
      </c>
      <c r="X37" s="315"/>
      <c r="Y37" s="315">
        <v>80</v>
      </c>
      <c r="Z37" s="315">
        <v>80</v>
      </c>
      <c r="AA37" s="315"/>
      <c r="AB37" s="315"/>
      <c r="AC37" s="329" t="s">
        <v>57</v>
      </c>
      <c r="AD37" s="315"/>
      <c r="AE37" s="315"/>
    </row>
    <row r="38" ht="25.2" spans="1:31">
      <c r="A38" s="315">
        <v>35</v>
      </c>
      <c r="B38" s="316" t="s">
        <v>209</v>
      </c>
      <c r="C38" s="315">
        <v>22151230</v>
      </c>
      <c r="D38" s="316" t="s">
        <v>149</v>
      </c>
      <c r="E38" s="316" t="s">
        <v>154</v>
      </c>
      <c r="F38" s="315">
        <v>0</v>
      </c>
      <c r="G38" s="315"/>
      <c r="H38" s="315"/>
      <c r="I38" s="315"/>
      <c r="J38" s="315"/>
      <c r="K38" s="315"/>
      <c r="L38" s="315"/>
      <c r="M38" s="315"/>
      <c r="N38" s="315"/>
      <c r="O38" s="315"/>
      <c r="P38" s="315"/>
      <c r="Q38" s="315"/>
      <c r="R38" s="315"/>
      <c r="S38" s="315"/>
      <c r="T38" s="315"/>
      <c r="U38" s="315"/>
      <c r="V38" s="315"/>
      <c r="W38" s="316" t="s">
        <v>41</v>
      </c>
      <c r="X38" s="315"/>
      <c r="Y38" s="315">
        <v>80</v>
      </c>
      <c r="Z38" s="315">
        <v>80</v>
      </c>
      <c r="AA38" s="315"/>
      <c r="AB38" s="315"/>
      <c r="AC38" s="329" t="s">
        <v>57</v>
      </c>
      <c r="AD38" s="315"/>
      <c r="AE38" s="315"/>
    </row>
    <row r="39" ht="25.2" spans="1:31">
      <c r="A39" s="315">
        <v>36</v>
      </c>
      <c r="B39" s="316" t="s">
        <v>210</v>
      </c>
      <c r="C39" s="315">
        <v>22151237</v>
      </c>
      <c r="D39" s="316" t="s">
        <v>149</v>
      </c>
      <c r="E39" s="316" t="s">
        <v>154</v>
      </c>
      <c r="F39" s="315">
        <v>0</v>
      </c>
      <c r="G39" s="315"/>
      <c r="H39" s="315"/>
      <c r="I39" s="315"/>
      <c r="J39" s="315"/>
      <c r="K39" s="315"/>
      <c r="L39" s="315"/>
      <c r="M39" s="315"/>
      <c r="N39" s="315"/>
      <c r="O39" s="315"/>
      <c r="P39" s="315"/>
      <c r="Q39" s="315"/>
      <c r="R39" s="315"/>
      <c r="S39" s="315"/>
      <c r="T39" s="315"/>
      <c r="U39" s="315"/>
      <c r="V39" s="315"/>
      <c r="W39" s="316" t="s">
        <v>41</v>
      </c>
      <c r="X39" s="315"/>
      <c r="Y39" s="315">
        <v>80</v>
      </c>
      <c r="Z39" s="315">
        <v>80</v>
      </c>
      <c r="AA39" s="315"/>
      <c r="AB39" s="315"/>
      <c r="AC39" s="329" t="s">
        <v>57</v>
      </c>
      <c r="AD39" s="315"/>
      <c r="AE39" s="315"/>
    </row>
    <row r="40" ht="25.2" spans="1:31">
      <c r="A40" s="315">
        <v>37</v>
      </c>
      <c r="B40" s="316" t="s">
        <v>211</v>
      </c>
      <c r="C40" s="315">
        <v>22151089</v>
      </c>
      <c r="D40" s="316" t="s">
        <v>149</v>
      </c>
      <c r="E40" s="316" t="s">
        <v>154</v>
      </c>
      <c r="F40" s="315">
        <v>0</v>
      </c>
      <c r="G40" s="315"/>
      <c r="H40" s="315"/>
      <c r="I40" s="315"/>
      <c r="J40" s="315"/>
      <c r="K40" s="315"/>
      <c r="L40" s="315"/>
      <c r="M40" s="315"/>
      <c r="N40" s="315" t="s">
        <v>90</v>
      </c>
      <c r="O40" s="315"/>
      <c r="P40" s="315"/>
      <c r="Q40" s="315"/>
      <c r="R40" s="315"/>
      <c r="S40" s="315"/>
      <c r="T40" s="315"/>
      <c r="U40" s="315"/>
      <c r="V40" s="315"/>
      <c r="W40" s="316" t="s">
        <v>41</v>
      </c>
      <c r="X40" s="315"/>
      <c r="Y40" s="315">
        <v>80</v>
      </c>
      <c r="Z40" s="315">
        <v>80</v>
      </c>
      <c r="AA40" s="315"/>
      <c r="AB40" s="315"/>
      <c r="AC40" s="329" t="s">
        <v>57</v>
      </c>
      <c r="AD40" s="315"/>
      <c r="AE40" s="315"/>
    </row>
    <row r="41" ht="25.2" spans="1:31">
      <c r="A41" s="315">
        <v>38</v>
      </c>
      <c r="B41" s="316" t="s">
        <v>212</v>
      </c>
      <c r="C41" s="315">
        <v>22151091</v>
      </c>
      <c r="D41" s="316" t="s">
        <v>149</v>
      </c>
      <c r="E41" s="316" t="s">
        <v>154</v>
      </c>
      <c r="F41" s="315">
        <v>0</v>
      </c>
      <c r="G41" s="315"/>
      <c r="H41" s="315"/>
      <c r="I41" s="315"/>
      <c r="J41" s="315"/>
      <c r="K41" s="315"/>
      <c r="L41" s="315"/>
      <c r="M41" s="315"/>
      <c r="N41" s="315"/>
      <c r="O41" s="315"/>
      <c r="P41" s="315"/>
      <c r="Q41" s="315"/>
      <c r="R41" s="315"/>
      <c r="S41" s="315"/>
      <c r="T41" s="315"/>
      <c r="U41" s="315"/>
      <c r="V41" s="315"/>
      <c r="W41" s="316" t="s">
        <v>41</v>
      </c>
      <c r="X41" s="315"/>
      <c r="Y41" s="315">
        <v>80</v>
      </c>
      <c r="Z41" s="315">
        <v>80</v>
      </c>
      <c r="AA41" s="315"/>
      <c r="AB41" s="315"/>
      <c r="AC41" s="329" t="s">
        <v>57</v>
      </c>
      <c r="AD41" s="315"/>
      <c r="AE41" s="315"/>
    </row>
    <row r="42" ht="25.2" spans="1:31">
      <c r="A42" s="315">
        <v>39</v>
      </c>
      <c r="B42" s="316" t="s">
        <v>213</v>
      </c>
      <c r="C42" s="315">
        <v>22151101</v>
      </c>
      <c r="D42" s="316" t="s">
        <v>149</v>
      </c>
      <c r="E42" s="316" t="s">
        <v>154</v>
      </c>
      <c r="F42" s="315">
        <v>0</v>
      </c>
      <c r="G42" s="315"/>
      <c r="H42" s="315"/>
      <c r="I42" s="315"/>
      <c r="J42" s="315"/>
      <c r="K42" s="315"/>
      <c r="L42" s="315"/>
      <c r="M42" s="315"/>
      <c r="N42" s="325"/>
      <c r="O42" s="315"/>
      <c r="P42" s="315"/>
      <c r="Q42" s="315"/>
      <c r="R42" s="315"/>
      <c r="S42" s="315"/>
      <c r="T42" s="315"/>
      <c r="U42" s="315"/>
      <c r="V42" s="315"/>
      <c r="W42" s="316" t="s">
        <v>41</v>
      </c>
      <c r="X42" s="315"/>
      <c r="Y42" s="315">
        <v>80</v>
      </c>
      <c r="Z42" s="315">
        <v>80</v>
      </c>
      <c r="AA42" s="315"/>
      <c r="AB42" s="315"/>
      <c r="AC42" s="329" t="s">
        <v>57</v>
      </c>
      <c r="AD42" s="315"/>
      <c r="AE42" s="315"/>
    </row>
    <row r="43" spans="1:31">
      <c r="A43" s="320"/>
      <c r="B43" s="320"/>
      <c r="C43" s="320"/>
      <c r="D43" s="320"/>
      <c r="E43" s="320"/>
      <c r="F43" s="320"/>
      <c r="G43" s="320"/>
      <c r="H43" s="320"/>
      <c r="I43" s="320"/>
      <c r="J43" s="320"/>
      <c r="K43" s="320"/>
      <c r="L43" s="320"/>
      <c r="M43" s="320"/>
      <c r="N43" s="320"/>
      <c r="O43" s="320"/>
      <c r="P43" s="320"/>
      <c r="Q43" s="320"/>
      <c r="R43" s="320"/>
      <c r="S43" s="320"/>
      <c r="T43" s="320"/>
      <c r="U43" s="320"/>
      <c r="V43" s="320"/>
      <c r="W43" s="320"/>
      <c r="X43" s="320"/>
      <c r="Y43" s="320"/>
      <c r="Z43" s="320"/>
      <c r="AA43" s="320"/>
      <c r="AB43" s="320"/>
      <c r="AC43" s="320"/>
      <c r="AD43" s="320"/>
      <c r="AE43" s="320"/>
    </row>
    <row r="44" ht="37.2" spans="1:31">
      <c r="A44" s="188">
        <v>1</v>
      </c>
      <c r="B44" s="187" t="s">
        <v>214</v>
      </c>
      <c r="C44" s="321">
        <v>22151096</v>
      </c>
      <c r="D44" s="187" t="s">
        <v>215</v>
      </c>
      <c r="E44" s="187" t="s">
        <v>208</v>
      </c>
      <c r="F44" s="188"/>
      <c r="G44" s="188" t="s">
        <v>216</v>
      </c>
      <c r="H44" s="188"/>
      <c r="I44" s="326"/>
      <c r="J44" s="326"/>
      <c r="K44" s="326"/>
      <c r="L44" s="188"/>
      <c r="M44" s="326"/>
      <c r="N44" s="187" t="s">
        <v>217</v>
      </c>
      <c r="O44" s="326"/>
      <c r="P44" s="188">
        <v>20</v>
      </c>
      <c r="Q44" s="326"/>
      <c r="R44" s="326"/>
      <c r="S44" s="326"/>
      <c r="T44" s="326"/>
      <c r="U44" s="326"/>
      <c r="V44" s="188" t="s">
        <v>218</v>
      </c>
      <c r="W44" s="187" t="s">
        <v>41</v>
      </c>
      <c r="X44" s="188">
        <v>23</v>
      </c>
      <c r="Y44" s="188">
        <v>81.8</v>
      </c>
      <c r="Z44" s="188">
        <f t="shared" ref="Z44:Z53" si="0">SUM(X44:Y44)</f>
        <v>104.8</v>
      </c>
      <c r="AA44" s="187" t="s">
        <v>42</v>
      </c>
      <c r="AB44" s="187" t="s">
        <v>42</v>
      </c>
      <c r="AC44" s="187" t="s">
        <v>41</v>
      </c>
      <c r="AD44" s="187" t="s">
        <v>42</v>
      </c>
      <c r="AE44" s="187" t="s">
        <v>42</v>
      </c>
    </row>
    <row r="45" ht="25.2" spans="1:31">
      <c r="A45" s="188">
        <v>2</v>
      </c>
      <c r="B45" s="187" t="s">
        <v>219</v>
      </c>
      <c r="C45" s="188">
        <v>22151247</v>
      </c>
      <c r="D45" s="187" t="s">
        <v>215</v>
      </c>
      <c r="E45" s="187" t="s">
        <v>154</v>
      </c>
      <c r="F45" s="188"/>
      <c r="G45" s="188" t="s">
        <v>90</v>
      </c>
      <c r="H45" s="188"/>
      <c r="I45" s="326"/>
      <c r="J45" s="326"/>
      <c r="K45" s="326"/>
      <c r="L45" s="188"/>
      <c r="M45" s="326"/>
      <c r="N45" s="187" t="s">
        <v>220</v>
      </c>
      <c r="O45" s="188" t="s">
        <v>221</v>
      </c>
      <c r="P45" s="326"/>
      <c r="Q45" s="326"/>
      <c r="R45" s="326"/>
      <c r="S45" s="326"/>
      <c r="T45" s="326"/>
      <c r="U45" s="326"/>
      <c r="V45" s="188"/>
      <c r="W45" s="187" t="s">
        <v>41</v>
      </c>
      <c r="X45" s="188">
        <v>23</v>
      </c>
      <c r="Y45" s="188">
        <v>80</v>
      </c>
      <c r="Z45" s="188">
        <f t="shared" si="0"/>
        <v>103</v>
      </c>
      <c r="AA45" s="187" t="s">
        <v>42</v>
      </c>
      <c r="AB45" s="188"/>
      <c r="AC45" s="187" t="s">
        <v>41</v>
      </c>
      <c r="AD45" s="187" t="s">
        <v>42</v>
      </c>
      <c r="AE45" s="188"/>
    </row>
    <row r="46" ht="25.2" spans="1:31">
      <c r="A46" s="188">
        <v>3</v>
      </c>
      <c r="B46" s="187" t="s">
        <v>222</v>
      </c>
      <c r="C46" s="188">
        <v>22151158</v>
      </c>
      <c r="D46" s="187" t="s">
        <v>215</v>
      </c>
      <c r="E46" s="187" t="s">
        <v>37</v>
      </c>
      <c r="F46" s="188"/>
      <c r="G46" s="188" t="s">
        <v>90</v>
      </c>
      <c r="H46" s="188"/>
      <c r="I46" s="188"/>
      <c r="J46" s="188"/>
      <c r="K46" s="188"/>
      <c r="L46" s="188"/>
      <c r="M46" s="188"/>
      <c r="N46" s="188"/>
      <c r="O46" s="188">
        <v>16</v>
      </c>
      <c r="P46" s="188"/>
      <c r="Q46" s="188"/>
      <c r="R46" s="188"/>
      <c r="S46" s="188"/>
      <c r="T46" s="188"/>
      <c r="U46" s="188"/>
      <c r="V46" s="188"/>
      <c r="W46" s="187" t="s">
        <v>41</v>
      </c>
      <c r="X46" s="188">
        <v>16</v>
      </c>
      <c r="Y46" s="188">
        <v>80</v>
      </c>
      <c r="Z46" s="188">
        <f t="shared" si="0"/>
        <v>96</v>
      </c>
      <c r="AA46" s="187" t="s">
        <v>42</v>
      </c>
      <c r="AB46" s="188"/>
      <c r="AC46" s="187" t="s">
        <v>41</v>
      </c>
      <c r="AD46" s="187" t="s">
        <v>42</v>
      </c>
      <c r="AE46" s="188"/>
    </row>
    <row r="47" ht="25.2" spans="1:31">
      <c r="A47" s="188">
        <v>4</v>
      </c>
      <c r="B47" s="187" t="s">
        <v>223</v>
      </c>
      <c r="C47" s="321">
        <v>22151042</v>
      </c>
      <c r="D47" s="187" t="s">
        <v>215</v>
      </c>
      <c r="E47" s="187" t="s">
        <v>44</v>
      </c>
      <c r="F47" s="188"/>
      <c r="G47" s="188"/>
      <c r="H47" s="188"/>
      <c r="I47" s="188" t="s">
        <v>224</v>
      </c>
      <c r="J47" s="188"/>
      <c r="K47" s="188"/>
      <c r="L47" s="188" t="s">
        <v>224</v>
      </c>
      <c r="M47" s="188" t="s">
        <v>224</v>
      </c>
      <c r="N47" s="326"/>
      <c r="O47" s="188">
        <v>16</v>
      </c>
      <c r="P47" s="188"/>
      <c r="Q47" s="188"/>
      <c r="R47" s="188"/>
      <c r="S47" s="188"/>
      <c r="T47" s="188"/>
      <c r="U47" s="188"/>
      <c r="V47" s="188"/>
      <c r="W47" s="187" t="s">
        <v>41</v>
      </c>
      <c r="X47" s="188">
        <v>16</v>
      </c>
      <c r="Y47" s="188">
        <v>80</v>
      </c>
      <c r="Z47" s="188">
        <f t="shared" si="0"/>
        <v>96</v>
      </c>
      <c r="AA47" s="187" t="s">
        <v>42</v>
      </c>
      <c r="AB47" s="188"/>
      <c r="AC47" s="187" t="s">
        <v>41</v>
      </c>
      <c r="AD47" s="187" t="s">
        <v>42</v>
      </c>
      <c r="AE47" s="188"/>
    </row>
    <row r="48" ht="124.8" spans="1:31">
      <c r="A48" s="188">
        <v>5</v>
      </c>
      <c r="B48" s="187" t="s">
        <v>225</v>
      </c>
      <c r="C48" s="188">
        <v>22151218</v>
      </c>
      <c r="D48" s="187" t="s">
        <v>215</v>
      </c>
      <c r="E48" s="187" t="s">
        <v>186</v>
      </c>
      <c r="F48" s="188"/>
      <c r="G48" s="188" t="s">
        <v>90</v>
      </c>
      <c r="H48" s="188"/>
      <c r="I48" s="326"/>
      <c r="J48" s="326"/>
      <c r="K48" s="326"/>
      <c r="L48" s="188"/>
      <c r="M48" s="326"/>
      <c r="N48" s="187" t="s">
        <v>220</v>
      </c>
      <c r="O48" s="188"/>
      <c r="P48" s="326"/>
      <c r="Q48" s="326"/>
      <c r="R48" s="326"/>
      <c r="S48" s="326"/>
      <c r="T48" s="326"/>
      <c r="U48" s="326"/>
      <c r="V48" s="188" t="s">
        <v>226</v>
      </c>
      <c r="W48" s="187" t="s">
        <v>41</v>
      </c>
      <c r="X48" s="188">
        <v>3</v>
      </c>
      <c r="Y48" s="188">
        <v>83.6</v>
      </c>
      <c r="Z48" s="188">
        <f t="shared" si="0"/>
        <v>86.6</v>
      </c>
      <c r="AA48" s="187" t="s">
        <v>42</v>
      </c>
      <c r="AB48" s="187" t="s">
        <v>42</v>
      </c>
      <c r="AC48" s="187" t="s">
        <v>41</v>
      </c>
      <c r="AD48" s="187" t="s">
        <v>42</v>
      </c>
      <c r="AE48" s="187" t="s">
        <v>42</v>
      </c>
    </row>
    <row r="49" ht="63.6" spans="1:31">
      <c r="A49" s="188">
        <v>6</v>
      </c>
      <c r="B49" s="187" t="s">
        <v>227</v>
      </c>
      <c r="C49" s="188">
        <v>22151138</v>
      </c>
      <c r="D49" s="187" t="s">
        <v>215</v>
      </c>
      <c r="E49" s="187" t="s">
        <v>44</v>
      </c>
      <c r="F49" s="188"/>
      <c r="G49" s="188" t="s">
        <v>90</v>
      </c>
      <c r="H49" s="188"/>
      <c r="I49" s="188"/>
      <c r="J49" s="188"/>
      <c r="K49" s="188"/>
      <c r="L49" s="188"/>
      <c r="M49" s="188"/>
      <c r="N49" s="187" t="s">
        <v>228</v>
      </c>
      <c r="O49" s="188"/>
      <c r="P49" s="188"/>
      <c r="Q49" s="188"/>
      <c r="R49" s="188"/>
      <c r="S49" s="188"/>
      <c r="T49" s="188"/>
      <c r="U49" s="188"/>
      <c r="V49" s="188"/>
      <c r="W49" s="187" t="s">
        <v>41</v>
      </c>
      <c r="X49" s="188">
        <v>4.5</v>
      </c>
      <c r="Y49" s="188">
        <v>81.75</v>
      </c>
      <c r="Z49" s="188">
        <f t="shared" si="0"/>
        <v>86.25</v>
      </c>
      <c r="AA49" s="187" t="s">
        <v>42</v>
      </c>
      <c r="AB49" s="187" t="s">
        <v>42</v>
      </c>
      <c r="AC49" s="187" t="s">
        <v>41</v>
      </c>
      <c r="AD49" s="187" t="s">
        <v>42</v>
      </c>
      <c r="AE49" s="187" t="s">
        <v>42</v>
      </c>
    </row>
    <row r="50" ht="25.2" spans="1:31">
      <c r="A50" s="188">
        <v>7</v>
      </c>
      <c r="B50" s="187" t="s">
        <v>229</v>
      </c>
      <c r="C50" s="188">
        <v>22151147</v>
      </c>
      <c r="D50" s="187" t="s">
        <v>215</v>
      </c>
      <c r="E50" s="187" t="s">
        <v>44</v>
      </c>
      <c r="F50" s="188"/>
      <c r="G50" s="188"/>
      <c r="H50" s="188"/>
      <c r="I50" s="188"/>
      <c r="J50" s="188"/>
      <c r="K50" s="188"/>
      <c r="L50" s="188"/>
      <c r="M50" s="188"/>
      <c r="N50" s="188"/>
      <c r="O50" s="188">
        <v>6</v>
      </c>
      <c r="P50" s="188"/>
      <c r="Q50" s="188"/>
      <c r="R50" s="188"/>
      <c r="S50" s="188"/>
      <c r="T50" s="188"/>
      <c r="U50" s="188"/>
      <c r="V50" s="188"/>
      <c r="W50" s="187" t="s">
        <v>41</v>
      </c>
      <c r="X50" s="188">
        <v>6</v>
      </c>
      <c r="Y50" s="188">
        <v>80</v>
      </c>
      <c r="Z50" s="188">
        <f t="shared" si="0"/>
        <v>86</v>
      </c>
      <c r="AA50" s="187" t="s">
        <v>42</v>
      </c>
      <c r="AB50" s="188"/>
      <c r="AC50" s="187" t="s">
        <v>41</v>
      </c>
      <c r="AD50" s="187" t="s">
        <v>42</v>
      </c>
      <c r="AE50" s="188"/>
    </row>
    <row r="51" ht="50.4" spans="1:31">
      <c r="A51" s="188">
        <v>8</v>
      </c>
      <c r="B51" s="187" t="s">
        <v>194</v>
      </c>
      <c r="C51" s="188">
        <v>22151217</v>
      </c>
      <c r="D51" s="187" t="s">
        <v>230</v>
      </c>
      <c r="E51" s="187" t="s">
        <v>44</v>
      </c>
      <c r="F51" s="188"/>
      <c r="G51" s="188" t="s">
        <v>90</v>
      </c>
      <c r="H51" s="188"/>
      <c r="I51" s="188"/>
      <c r="J51" s="188"/>
      <c r="K51" s="188"/>
      <c r="L51" s="188"/>
      <c r="M51" s="188"/>
      <c r="N51" s="187" t="s">
        <v>231</v>
      </c>
      <c r="O51" s="188"/>
      <c r="P51" s="188"/>
      <c r="Q51" s="188"/>
      <c r="R51" s="188"/>
      <c r="S51" s="188"/>
      <c r="T51" s="188"/>
      <c r="U51" s="188"/>
      <c r="V51" s="188" t="s">
        <v>232</v>
      </c>
      <c r="W51" s="187" t="s">
        <v>41</v>
      </c>
      <c r="X51" s="188">
        <v>3.9</v>
      </c>
      <c r="Y51" s="188">
        <v>81.75</v>
      </c>
      <c r="Z51" s="188">
        <f t="shared" si="0"/>
        <v>85.65</v>
      </c>
      <c r="AA51" s="187" t="s">
        <v>42</v>
      </c>
      <c r="AB51" s="187" t="s">
        <v>42</v>
      </c>
      <c r="AC51" s="187" t="s">
        <v>41</v>
      </c>
      <c r="AD51" s="187" t="s">
        <v>42</v>
      </c>
      <c r="AE51" s="187" t="s">
        <v>42</v>
      </c>
    </row>
    <row r="52" ht="38.4" spans="1:31">
      <c r="A52" s="188">
        <v>9</v>
      </c>
      <c r="B52" s="187" t="s">
        <v>233</v>
      </c>
      <c r="C52" s="188">
        <v>22151184</v>
      </c>
      <c r="D52" s="187" t="s">
        <v>215</v>
      </c>
      <c r="E52" s="187" t="s">
        <v>48</v>
      </c>
      <c r="F52" s="188"/>
      <c r="G52" s="188"/>
      <c r="H52" s="188"/>
      <c r="I52" s="188"/>
      <c r="J52" s="188"/>
      <c r="K52" s="188"/>
      <c r="L52" s="188"/>
      <c r="M52" s="188"/>
      <c r="N52" s="188"/>
      <c r="O52" s="188"/>
      <c r="P52" s="188"/>
      <c r="Q52" s="188"/>
      <c r="R52" s="188"/>
      <c r="S52" s="188"/>
      <c r="T52" s="188"/>
      <c r="U52" s="188"/>
      <c r="V52" s="188" t="s">
        <v>234</v>
      </c>
      <c r="W52" s="187" t="s">
        <v>41</v>
      </c>
      <c r="X52" s="188"/>
      <c r="Y52" s="188">
        <v>85.5</v>
      </c>
      <c r="Z52" s="188">
        <f t="shared" si="0"/>
        <v>85.5</v>
      </c>
      <c r="AA52" s="188"/>
      <c r="AB52" s="187" t="s">
        <v>42</v>
      </c>
      <c r="AC52" s="187" t="s">
        <v>41</v>
      </c>
      <c r="AD52" s="187" t="s">
        <v>42</v>
      </c>
      <c r="AE52" s="188"/>
    </row>
    <row r="53" ht="38.4" spans="1:31">
      <c r="A53" s="188">
        <v>10</v>
      </c>
      <c r="B53" s="187" t="s">
        <v>235</v>
      </c>
      <c r="C53" s="188">
        <v>22151214</v>
      </c>
      <c r="D53" s="187" t="s">
        <v>215</v>
      </c>
      <c r="E53" s="187" t="s">
        <v>44</v>
      </c>
      <c r="F53" s="188"/>
      <c r="G53" s="188"/>
      <c r="H53" s="188"/>
      <c r="I53" s="326"/>
      <c r="J53" s="326"/>
      <c r="K53" s="326"/>
      <c r="L53" s="188"/>
      <c r="M53" s="326"/>
      <c r="N53" s="188"/>
      <c r="O53" s="188"/>
      <c r="P53" s="326"/>
      <c r="Q53" s="188"/>
      <c r="R53" s="188"/>
      <c r="S53" s="188"/>
      <c r="T53" s="188"/>
      <c r="U53" s="188"/>
      <c r="V53" s="188" t="s">
        <v>236</v>
      </c>
      <c r="W53" s="187" t="s">
        <v>41</v>
      </c>
      <c r="X53" s="188"/>
      <c r="Y53" s="188">
        <v>85.1</v>
      </c>
      <c r="Z53" s="188">
        <f t="shared" si="0"/>
        <v>85.1</v>
      </c>
      <c r="AA53" s="188"/>
      <c r="AB53" s="187" t="s">
        <v>42</v>
      </c>
      <c r="AC53" s="187" t="s">
        <v>41</v>
      </c>
      <c r="AD53" s="187" t="s">
        <v>42</v>
      </c>
      <c r="AE53" s="188"/>
    </row>
    <row r="54" ht="50.4" spans="1:31">
      <c r="A54" s="188">
        <v>11</v>
      </c>
      <c r="B54" s="131" t="s">
        <v>237</v>
      </c>
      <c r="C54" s="291">
        <v>22151061</v>
      </c>
      <c r="D54" s="131" t="s">
        <v>238</v>
      </c>
      <c r="E54" s="131" t="s">
        <v>44</v>
      </c>
      <c r="F54" s="179"/>
      <c r="G54" s="179" t="s">
        <v>90</v>
      </c>
      <c r="H54" s="179"/>
      <c r="I54" s="179"/>
      <c r="J54" s="179"/>
      <c r="K54" s="179"/>
      <c r="L54" s="179"/>
      <c r="M54" s="179"/>
      <c r="N54" s="131" t="s">
        <v>239</v>
      </c>
      <c r="O54" s="179"/>
      <c r="P54" s="179"/>
      <c r="Q54" s="179"/>
      <c r="R54" s="179"/>
      <c r="S54" s="179"/>
      <c r="T54" s="179"/>
      <c r="U54" s="179"/>
      <c r="V54" s="179" t="s">
        <v>240</v>
      </c>
      <c r="W54" s="131" t="s">
        <v>41</v>
      </c>
      <c r="X54" s="179">
        <v>3</v>
      </c>
      <c r="Y54" s="179">
        <v>81.75</v>
      </c>
      <c r="Z54" s="179">
        <v>84.75</v>
      </c>
      <c r="AA54" s="131" t="s">
        <v>42</v>
      </c>
      <c r="AB54" s="131" t="s">
        <v>42</v>
      </c>
      <c r="AC54" s="131" t="s">
        <v>41</v>
      </c>
      <c r="AD54" s="131" t="s">
        <v>42</v>
      </c>
      <c r="AE54" s="131" t="s">
        <v>42</v>
      </c>
    </row>
    <row r="55" ht="50.4" spans="1:31">
      <c r="A55" s="188">
        <v>12</v>
      </c>
      <c r="B55" s="187" t="s">
        <v>241</v>
      </c>
      <c r="C55" s="188">
        <v>22151098</v>
      </c>
      <c r="D55" s="187" t="s">
        <v>215</v>
      </c>
      <c r="E55" s="187" t="s">
        <v>208</v>
      </c>
      <c r="F55" s="188"/>
      <c r="G55" s="188" t="s">
        <v>90</v>
      </c>
      <c r="H55" s="188"/>
      <c r="I55" s="188"/>
      <c r="J55" s="188"/>
      <c r="K55" s="188"/>
      <c r="L55" s="188"/>
      <c r="M55" s="188"/>
      <c r="N55" s="187" t="s">
        <v>220</v>
      </c>
      <c r="O55" s="188"/>
      <c r="P55" s="188"/>
      <c r="Q55" s="188"/>
      <c r="R55" s="188"/>
      <c r="S55" s="188"/>
      <c r="T55" s="188"/>
      <c r="U55" s="188"/>
      <c r="V55" s="188" t="s">
        <v>242</v>
      </c>
      <c r="W55" s="187" t="s">
        <v>41</v>
      </c>
      <c r="X55" s="188">
        <v>3</v>
      </c>
      <c r="Y55" s="188">
        <v>81.75</v>
      </c>
      <c r="Z55" s="188">
        <f t="shared" ref="Z55:Z98" si="1">SUM(X55:Y55)</f>
        <v>84.75</v>
      </c>
      <c r="AA55" s="187" t="s">
        <v>42</v>
      </c>
      <c r="AB55" s="187" t="s">
        <v>42</v>
      </c>
      <c r="AC55" s="187" t="s">
        <v>41</v>
      </c>
      <c r="AD55" s="187" t="s">
        <v>42</v>
      </c>
      <c r="AE55" s="187" t="s">
        <v>42</v>
      </c>
    </row>
    <row r="56" ht="25.2" spans="1:31">
      <c r="A56" s="188">
        <v>13</v>
      </c>
      <c r="B56" s="187" t="s">
        <v>243</v>
      </c>
      <c r="C56" s="321">
        <v>22151117</v>
      </c>
      <c r="D56" s="187" t="s">
        <v>215</v>
      </c>
      <c r="E56" s="187" t="s">
        <v>37</v>
      </c>
      <c r="F56" s="188"/>
      <c r="G56" s="188"/>
      <c r="H56" s="188"/>
      <c r="I56" s="188"/>
      <c r="J56" s="188"/>
      <c r="K56" s="188"/>
      <c r="L56" s="188"/>
      <c r="M56" s="188"/>
      <c r="N56" s="187" t="s">
        <v>220</v>
      </c>
      <c r="O56" s="326"/>
      <c r="P56" s="188"/>
      <c r="Q56" s="188"/>
      <c r="R56" s="188"/>
      <c r="S56" s="188"/>
      <c r="T56" s="188"/>
      <c r="U56" s="188"/>
      <c r="V56" s="188"/>
      <c r="W56" s="187" t="s">
        <v>41</v>
      </c>
      <c r="X56" s="188">
        <v>3</v>
      </c>
      <c r="Y56" s="188">
        <v>80</v>
      </c>
      <c r="Z56" s="188">
        <f t="shared" si="1"/>
        <v>83</v>
      </c>
      <c r="AA56" s="187" t="s">
        <v>42</v>
      </c>
      <c r="AB56" s="188"/>
      <c r="AC56" s="187" t="s">
        <v>41</v>
      </c>
      <c r="AD56" s="187" t="s">
        <v>42</v>
      </c>
      <c r="AE56" s="188"/>
    </row>
    <row r="57" ht="25.2" spans="1:31">
      <c r="A57" s="188">
        <v>14</v>
      </c>
      <c r="B57" s="187" t="s">
        <v>244</v>
      </c>
      <c r="C57" s="188">
        <v>22151225</v>
      </c>
      <c r="D57" s="187" t="s">
        <v>215</v>
      </c>
      <c r="E57" s="187" t="s">
        <v>44</v>
      </c>
      <c r="F57" s="188"/>
      <c r="G57" s="188" t="s">
        <v>90</v>
      </c>
      <c r="H57" s="188"/>
      <c r="I57" s="188"/>
      <c r="J57" s="188"/>
      <c r="K57" s="188"/>
      <c r="L57" s="188"/>
      <c r="M57" s="188"/>
      <c r="N57" s="187" t="s">
        <v>220</v>
      </c>
      <c r="O57" s="188"/>
      <c r="P57" s="188"/>
      <c r="Q57" s="188"/>
      <c r="R57" s="188"/>
      <c r="S57" s="188"/>
      <c r="T57" s="188"/>
      <c r="U57" s="188"/>
      <c r="V57" s="188"/>
      <c r="W57" s="187" t="s">
        <v>41</v>
      </c>
      <c r="X57" s="188">
        <v>3</v>
      </c>
      <c r="Y57" s="188">
        <v>80</v>
      </c>
      <c r="Z57" s="188">
        <f t="shared" si="1"/>
        <v>83</v>
      </c>
      <c r="AA57" s="187" t="s">
        <v>42</v>
      </c>
      <c r="AB57" s="188"/>
      <c r="AC57" s="187" t="s">
        <v>41</v>
      </c>
      <c r="AD57" s="187" t="s">
        <v>42</v>
      </c>
      <c r="AE57" s="188"/>
    </row>
    <row r="58" ht="25.2" spans="1:31">
      <c r="A58" s="188">
        <v>15</v>
      </c>
      <c r="B58" s="187" t="s">
        <v>245</v>
      </c>
      <c r="C58" s="321">
        <v>22151174</v>
      </c>
      <c r="D58" s="187" t="s">
        <v>215</v>
      </c>
      <c r="E58" s="187" t="s">
        <v>186</v>
      </c>
      <c r="F58" s="188"/>
      <c r="G58" s="188" t="s">
        <v>90</v>
      </c>
      <c r="H58" s="188"/>
      <c r="I58" s="188"/>
      <c r="J58" s="188"/>
      <c r="K58" s="188"/>
      <c r="L58" s="188"/>
      <c r="M58" s="188"/>
      <c r="N58" s="187" t="s">
        <v>246</v>
      </c>
      <c r="O58" s="188"/>
      <c r="P58" s="188"/>
      <c r="Q58" s="188"/>
      <c r="R58" s="188"/>
      <c r="S58" s="188"/>
      <c r="T58" s="188"/>
      <c r="U58" s="188"/>
      <c r="V58" s="188" t="s">
        <v>90</v>
      </c>
      <c r="W58" s="187" t="s">
        <v>41</v>
      </c>
      <c r="X58" s="188">
        <v>3</v>
      </c>
      <c r="Y58" s="188">
        <v>80</v>
      </c>
      <c r="Z58" s="188">
        <f t="shared" si="1"/>
        <v>83</v>
      </c>
      <c r="AA58" s="187" t="s">
        <v>42</v>
      </c>
      <c r="AB58" s="188"/>
      <c r="AC58" s="187" t="s">
        <v>41</v>
      </c>
      <c r="AD58" s="187" t="s">
        <v>42</v>
      </c>
      <c r="AE58" s="188"/>
    </row>
    <row r="59" ht="62.4" spans="1:31">
      <c r="A59" s="188">
        <v>16</v>
      </c>
      <c r="B59" s="187" t="s">
        <v>247</v>
      </c>
      <c r="C59" s="188">
        <v>22151121</v>
      </c>
      <c r="D59" s="187" t="s">
        <v>215</v>
      </c>
      <c r="E59" s="187" t="s">
        <v>186</v>
      </c>
      <c r="F59" s="188"/>
      <c r="G59" s="188"/>
      <c r="H59" s="188"/>
      <c r="I59" s="188"/>
      <c r="J59" s="188"/>
      <c r="K59" s="188"/>
      <c r="L59" s="188"/>
      <c r="M59" s="188"/>
      <c r="N59" s="326"/>
      <c r="O59" s="326"/>
      <c r="P59" s="188"/>
      <c r="Q59" s="188"/>
      <c r="R59" s="188"/>
      <c r="S59" s="188"/>
      <c r="T59" s="188"/>
      <c r="U59" s="188"/>
      <c r="V59" s="188" t="s">
        <v>248</v>
      </c>
      <c r="W59" s="187" t="s">
        <v>41</v>
      </c>
      <c r="X59" s="188"/>
      <c r="Y59" s="188">
        <v>81.75</v>
      </c>
      <c r="Z59" s="188">
        <f t="shared" si="1"/>
        <v>81.75</v>
      </c>
      <c r="AA59" s="188"/>
      <c r="AB59" s="187" t="s">
        <v>42</v>
      </c>
      <c r="AC59" s="187" t="s">
        <v>41</v>
      </c>
      <c r="AD59" s="187" t="s">
        <v>42</v>
      </c>
      <c r="AE59" s="188"/>
    </row>
    <row r="60" ht="25.2" spans="1:31">
      <c r="A60" s="188">
        <v>17</v>
      </c>
      <c r="B60" s="187" t="s">
        <v>249</v>
      </c>
      <c r="C60" s="188">
        <v>22151172</v>
      </c>
      <c r="D60" s="187" t="s">
        <v>215</v>
      </c>
      <c r="E60" s="188"/>
      <c r="F60" s="188"/>
      <c r="G60" s="188"/>
      <c r="H60" s="188"/>
      <c r="I60" s="188"/>
      <c r="J60" s="188"/>
      <c r="K60" s="188"/>
      <c r="L60" s="188"/>
      <c r="M60" s="188"/>
      <c r="N60" s="188"/>
      <c r="O60" s="188"/>
      <c r="P60" s="188"/>
      <c r="Q60" s="188"/>
      <c r="R60" s="188"/>
      <c r="S60" s="188"/>
      <c r="T60" s="188"/>
      <c r="U60" s="188"/>
      <c r="V60" s="188"/>
      <c r="W60" s="187" t="s">
        <v>41</v>
      </c>
      <c r="X60" s="188"/>
      <c r="Y60" s="188">
        <v>80</v>
      </c>
      <c r="Z60" s="188">
        <f t="shared" si="1"/>
        <v>80</v>
      </c>
      <c r="AA60" s="188"/>
      <c r="AB60" s="188"/>
      <c r="AC60" s="330" t="s">
        <v>57</v>
      </c>
      <c r="AD60" s="188"/>
      <c r="AE60" s="188"/>
    </row>
    <row r="61" ht="25.2" spans="1:31">
      <c r="A61" s="188">
        <v>18</v>
      </c>
      <c r="B61" s="187" t="s">
        <v>250</v>
      </c>
      <c r="C61" s="188">
        <v>22151114</v>
      </c>
      <c r="D61" s="187" t="s">
        <v>215</v>
      </c>
      <c r="E61" s="188"/>
      <c r="F61" s="188"/>
      <c r="G61" s="188"/>
      <c r="H61" s="188"/>
      <c r="I61" s="188"/>
      <c r="J61" s="188"/>
      <c r="K61" s="188"/>
      <c r="L61" s="188"/>
      <c r="M61" s="188"/>
      <c r="N61" s="188"/>
      <c r="O61" s="188"/>
      <c r="P61" s="188"/>
      <c r="Q61" s="188"/>
      <c r="R61" s="188"/>
      <c r="S61" s="188"/>
      <c r="T61" s="188"/>
      <c r="U61" s="188"/>
      <c r="V61" s="188"/>
      <c r="W61" s="187" t="s">
        <v>41</v>
      </c>
      <c r="X61" s="188"/>
      <c r="Y61" s="188">
        <v>80</v>
      </c>
      <c r="Z61" s="188">
        <f t="shared" si="1"/>
        <v>80</v>
      </c>
      <c r="AA61" s="188"/>
      <c r="AB61" s="188"/>
      <c r="AC61" s="330" t="s">
        <v>57</v>
      </c>
      <c r="AD61" s="188"/>
      <c r="AE61" s="188"/>
    </row>
    <row r="62" ht="25.2" spans="1:31">
      <c r="A62" s="188">
        <v>19</v>
      </c>
      <c r="B62" s="187" t="s">
        <v>251</v>
      </c>
      <c r="C62" s="188">
        <v>22151027</v>
      </c>
      <c r="D62" s="187" t="s">
        <v>215</v>
      </c>
      <c r="E62" s="188"/>
      <c r="F62" s="188"/>
      <c r="G62" s="188"/>
      <c r="H62" s="188"/>
      <c r="I62" s="188"/>
      <c r="J62" s="188"/>
      <c r="K62" s="188"/>
      <c r="L62" s="188"/>
      <c r="M62" s="188"/>
      <c r="N62" s="188"/>
      <c r="O62" s="188"/>
      <c r="P62" s="188"/>
      <c r="Q62" s="188"/>
      <c r="R62" s="188"/>
      <c r="S62" s="188"/>
      <c r="T62" s="188"/>
      <c r="U62" s="188"/>
      <c r="V62" s="188"/>
      <c r="W62" s="187" t="s">
        <v>41</v>
      </c>
      <c r="X62" s="188"/>
      <c r="Y62" s="188">
        <v>80</v>
      </c>
      <c r="Z62" s="188">
        <f t="shared" si="1"/>
        <v>80</v>
      </c>
      <c r="AA62" s="188"/>
      <c r="AB62" s="188"/>
      <c r="AC62" s="330" t="s">
        <v>57</v>
      </c>
      <c r="AD62" s="188"/>
      <c r="AE62" s="188"/>
    </row>
    <row r="63" ht="25.2" spans="1:31">
      <c r="A63" s="188">
        <v>20</v>
      </c>
      <c r="B63" s="187" t="s">
        <v>252</v>
      </c>
      <c r="C63" s="188">
        <v>22151056</v>
      </c>
      <c r="D63" s="187" t="s">
        <v>215</v>
      </c>
      <c r="E63" s="188"/>
      <c r="F63" s="188"/>
      <c r="G63" s="188"/>
      <c r="H63" s="188"/>
      <c r="I63" s="188"/>
      <c r="J63" s="188"/>
      <c r="K63" s="188"/>
      <c r="L63" s="188"/>
      <c r="M63" s="188"/>
      <c r="N63" s="188"/>
      <c r="O63" s="188"/>
      <c r="P63" s="188"/>
      <c r="Q63" s="188"/>
      <c r="R63" s="188"/>
      <c r="S63" s="188"/>
      <c r="T63" s="188"/>
      <c r="U63" s="188"/>
      <c r="V63" s="188"/>
      <c r="W63" s="187" t="s">
        <v>41</v>
      </c>
      <c r="X63" s="188"/>
      <c r="Y63" s="188">
        <v>80</v>
      </c>
      <c r="Z63" s="188">
        <f t="shared" si="1"/>
        <v>80</v>
      </c>
      <c r="AA63" s="188"/>
      <c r="AB63" s="188"/>
      <c r="AC63" s="330" t="s">
        <v>57</v>
      </c>
      <c r="AD63" s="188"/>
      <c r="AE63" s="188"/>
    </row>
    <row r="64" ht="25.2" spans="1:31">
      <c r="A64" s="188">
        <v>21</v>
      </c>
      <c r="B64" s="187" t="s">
        <v>253</v>
      </c>
      <c r="C64" s="188">
        <v>22151168</v>
      </c>
      <c r="D64" s="187" t="s">
        <v>215</v>
      </c>
      <c r="E64" s="188"/>
      <c r="F64" s="188"/>
      <c r="G64" s="188"/>
      <c r="H64" s="188"/>
      <c r="I64" s="188"/>
      <c r="J64" s="188"/>
      <c r="K64" s="188"/>
      <c r="L64" s="188"/>
      <c r="M64" s="188"/>
      <c r="N64" s="188"/>
      <c r="O64" s="188"/>
      <c r="P64" s="188"/>
      <c r="Q64" s="188"/>
      <c r="R64" s="188"/>
      <c r="S64" s="188"/>
      <c r="T64" s="188"/>
      <c r="U64" s="188"/>
      <c r="V64" s="188"/>
      <c r="W64" s="187" t="s">
        <v>41</v>
      </c>
      <c r="X64" s="188"/>
      <c r="Y64" s="188">
        <v>80</v>
      </c>
      <c r="Z64" s="188">
        <f t="shared" si="1"/>
        <v>80</v>
      </c>
      <c r="AA64" s="188"/>
      <c r="AB64" s="188"/>
      <c r="AC64" s="330" t="s">
        <v>57</v>
      </c>
      <c r="AD64" s="188"/>
      <c r="AE64" s="188"/>
    </row>
    <row r="65" ht="25.2" spans="1:31">
      <c r="A65" s="188">
        <v>22</v>
      </c>
      <c r="B65" s="187" t="s">
        <v>254</v>
      </c>
      <c r="C65" s="188">
        <v>22151130</v>
      </c>
      <c r="D65" s="187" t="s">
        <v>215</v>
      </c>
      <c r="E65" s="188"/>
      <c r="F65" s="188"/>
      <c r="G65" s="188"/>
      <c r="H65" s="188"/>
      <c r="I65" s="188"/>
      <c r="J65" s="188"/>
      <c r="K65" s="188"/>
      <c r="L65" s="188"/>
      <c r="M65" s="188"/>
      <c r="N65" s="188"/>
      <c r="O65" s="188"/>
      <c r="P65" s="188"/>
      <c r="Q65" s="188"/>
      <c r="R65" s="188"/>
      <c r="S65" s="188"/>
      <c r="T65" s="188"/>
      <c r="U65" s="188"/>
      <c r="V65" s="188"/>
      <c r="W65" s="187" t="s">
        <v>41</v>
      </c>
      <c r="X65" s="188"/>
      <c r="Y65" s="188">
        <v>80</v>
      </c>
      <c r="Z65" s="188">
        <f t="shared" si="1"/>
        <v>80</v>
      </c>
      <c r="AA65" s="188"/>
      <c r="AB65" s="188"/>
      <c r="AC65" s="330" t="s">
        <v>57</v>
      </c>
      <c r="AD65" s="188"/>
      <c r="AE65" s="188"/>
    </row>
    <row r="66" ht="25.2" spans="1:31">
      <c r="A66" s="188">
        <v>23</v>
      </c>
      <c r="B66" s="187" t="s">
        <v>255</v>
      </c>
      <c r="C66" s="188">
        <v>22151133</v>
      </c>
      <c r="D66" s="187" t="s">
        <v>215</v>
      </c>
      <c r="E66" s="188"/>
      <c r="F66" s="188"/>
      <c r="G66" s="188"/>
      <c r="H66" s="188"/>
      <c r="I66" s="188"/>
      <c r="J66" s="188"/>
      <c r="K66" s="188"/>
      <c r="L66" s="188"/>
      <c r="M66" s="188"/>
      <c r="N66" s="188"/>
      <c r="O66" s="188"/>
      <c r="P66" s="188"/>
      <c r="Q66" s="188"/>
      <c r="R66" s="188"/>
      <c r="S66" s="188"/>
      <c r="T66" s="188"/>
      <c r="U66" s="188"/>
      <c r="V66" s="188"/>
      <c r="W66" s="187" t="s">
        <v>41</v>
      </c>
      <c r="X66" s="188"/>
      <c r="Y66" s="188">
        <v>80</v>
      </c>
      <c r="Z66" s="188">
        <f t="shared" si="1"/>
        <v>80</v>
      </c>
      <c r="AA66" s="188"/>
      <c r="AB66" s="188"/>
      <c r="AC66" s="330" t="s">
        <v>57</v>
      </c>
      <c r="AD66" s="188"/>
      <c r="AE66" s="188"/>
    </row>
    <row r="67" ht="25.2" spans="1:31">
      <c r="A67" s="188">
        <v>24</v>
      </c>
      <c r="B67" s="187" t="s">
        <v>256</v>
      </c>
      <c r="C67" s="188">
        <v>22151245</v>
      </c>
      <c r="D67" s="187" t="s">
        <v>215</v>
      </c>
      <c r="E67" s="188"/>
      <c r="F67" s="188"/>
      <c r="G67" s="188"/>
      <c r="H67" s="188"/>
      <c r="I67" s="188"/>
      <c r="J67" s="188"/>
      <c r="K67" s="188"/>
      <c r="L67" s="188"/>
      <c r="M67" s="188"/>
      <c r="N67" s="188"/>
      <c r="O67" s="188"/>
      <c r="P67" s="188"/>
      <c r="Q67" s="188"/>
      <c r="R67" s="188"/>
      <c r="S67" s="188"/>
      <c r="T67" s="188"/>
      <c r="U67" s="188"/>
      <c r="V67" s="188"/>
      <c r="W67" s="187" t="s">
        <v>41</v>
      </c>
      <c r="X67" s="188"/>
      <c r="Y67" s="188">
        <v>80</v>
      </c>
      <c r="Z67" s="188">
        <f t="shared" si="1"/>
        <v>80</v>
      </c>
      <c r="AA67" s="188"/>
      <c r="AB67" s="188"/>
      <c r="AC67" s="330" t="s">
        <v>57</v>
      </c>
      <c r="AD67" s="188"/>
      <c r="AE67" s="188"/>
    </row>
    <row r="68" ht="25.2" spans="1:31">
      <c r="A68" s="188">
        <v>25</v>
      </c>
      <c r="B68" s="187" t="s">
        <v>257</v>
      </c>
      <c r="C68" s="188">
        <v>22151131</v>
      </c>
      <c r="D68" s="187" t="s">
        <v>215</v>
      </c>
      <c r="E68" s="188"/>
      <c r="F68" s="188"/>
      <c r="G68" s="188"/>
      <c r="H68" s="188"/>
      <c r="I68" s="188"/>
      <c r="J68" s="188"/>
      <c r="K68" s="188"/>
      <c r="L68" s="188"/>
      <c r="M68" s="188"/>
      <c r="N68" s="188"/>
      <c r="O68" s="188"/>
      <c r="P68" s="188"/>
      <c r="Q68" s="188"/>
      <c r="R68" s="188"/>
      <c r="S68" s="188"/>
      <c r="T68" s="188"/>
      <c r="U68" s="188"/>
      <c r="V68" s="188"/>
      <c r="W68" s="187" t="s">
        <v>41</v>
      </c>
      <c r="X68" s="188"/>
      <c r="Y68" s="188">
        <v>80</v>
      </c>
      <c r="Z68" s="188">
        <f t="shared" si="1"/>
        <v>80</v>
      </c>
      <c r="AA68" s="188"/>
      <c r="AB68" s="188"/>
      <c r="AC68" s="330" t="s">
        <v>57</v>
      </c>
      <c r="AD68" s="188"/>
      <c r="AE68" s="188"/>
    </row>
    <row r="69" ht="25.2" spans="1:31">
      <c r="A69" s="188">
        <v>26</v>
      </c>
      <c r="B69" s="187" t="s">
        <v>258</v>
      </c>
      <c r="C69" s="188">
        <v>22151171</v>
      </c>
      <c r="D69" s="187" t="s">
        <v>215</v>
      </c>
      <c r="E69" s="188"/>
      <c r="F69" s="188"/>
      <c r="G69" s="188"/>
      <c r="H69" s="188"/>
      <c r="I69" s="188"/>
      <c r="J69" s="188"/>
      <c r="K69" s="188"/>
      <c r="L69" s="188"/>
      <c r="M69" s="188"/>
      <c r="N69" s="188"/>
      <c r="O69" s="188"/>
      <c r="P69" s="188"/>
      <c r="Q69" s="188"/>
      <c r="R69" s="188"/>
      <c r="S69" s="188"/>
      <c r="T69" s="188"/>
      <c r="U69" s="188"/>
      <c r="V69" s="188"/>
      <c r="W69" s="187" t="s">
        <v>41</v>
      </c>
      <c r="X69" s="188"/>
      <c r="Y69" s="188">
        <v>80</v>
      </c>
      <c r="Z69" s="188">
        <f t="shared" si="1"/>
        <v>80</v>
      </c>
      <c r="AA69" s="188"/>
      <c r="AB69" s="188"/>
      <c r="AC69" s="330" t="s">
        <v>57</v>
      </c>
      <c r="AD69" s="188"/>
      <c r="AE69" s="188"/>
    </row>
    <row r="70" ht="25.2" spans="1:31">
      <c r="A70" s="188">
        <v>27</v>
      </c>
      <c r="B70" s="187" t="s">
        <v>259</v>
      </c>
      <c r="C70" s="188">
        <v>22151119</v>
      </c>
      <c r="D70" s="187" t="s">
        <v>215</v>
      </c>
      <c r="E70" s="188"/>
      <c r="F70" s="188"/>
      <c r="G70" s="188"/>
      <c r="H70" s="188"/>
      <c r="I70" s="188"/>
      <c r="J70" s="188"/>
      <c r="K70" s="188"/>
      <c r="L70" s="188"/>
      <c r="M70" s="188"/>
      <c r="N70" s="188"/>
      <c r="O70" s="188"/>
      <c r="P70" s="188"/>
      <c r="Q70" s="188"/>
      <c r="R70" s="188"/>
      <c r="S70" s="188"/>
      <c r="T70" s="188"/>
      <c r="U70" s="188"/>
      <c r="V70" s="188"/>
      <c r="W70" s="187" t="s">
        <v>41</v>
      </c>
      <c r="X70" s="188"/>
      <c r="Y70" s="188">
        <v>80</v>
      </c>
      <c r="Z70" s="188">
        <f t="shared" si="1"/>
        <v>80</v>
      </c>
      <c r="AA70" s="188"/>
      <c r="AB70" s="188"/>
      <c r="AC70" s="330" t="s">
        <v>57</v>
      </c>
      <c r="AD70" s="188"/>
      <c r="AE70" s="188"/>
    </row>
    <row r="71" ht="25.2" spans="1:31">
      <c r="A71" s="188">
        <v>28</v>
      </c>
      <c r="B71" s="187" t="s">
        <v>260</v>
      </c>
      <c r="C71" s="188">
        <v>22151215</v>
      </c>
      <c r="D71" s="187" t="s">
        <v>215</v>
      </c>
      <c r="E71" s="188"/>
      <c r="F71" s="188"/>
      <c r="G71" s="188"/>
      <c r="H71" s="188"/>
      <c r="I71" s="188"/>
      <c r="J71" s="188"/>
      <c r="K71" s="188"/>
      <c r="L71" s="188"/>
      <c r="M71" s="188"/>
      <c r="N71" s="188"/>
      <c r="O71" s="188"/>
      <c r="P71" s="188"/>
      <c r="Q71" s="188"/>
      <c r="R71" s="188"/>
      <c r="S71" s="188"/>
      <c r="T71" s="188"/>
      <c r="U71" s="188"/>
      <c r="V71" s="188"/>
      <c r="W71" s="187" t="s">
        <v>41</v>
      </c>
      <c r="X71" s="188"/>
      <c r="Y71" s="188">
        <v>80</v>
      </c>
      <c r="Z71" s="188">
        <f t="shared" si="1"/>
        <v>80</v>
      </c>
      <c r="AA71" s="188"/>
      <c r="AB71" s="188"/>
      <c r="AC71" s="330" t="s">
        <v>57</v>
      </c>
      <c r="AD71" s="188"/>
      <c r="AE71" s="188"/>
    </row>
    <row r="72" ht="25.2" spans="1:31">
      <c r="A72" s="188">
        <v>29</v>
      </c>
      <c r="B72" s="187" t="s">
        <v>261</v>
      </c>
      <c r="C72" s="188">
        <v>22151014</v>
      </c>
      <c r="D72" s="187" t="s">
        <v>215</v>
      </c>
      <c r="E72" s="188"/>
      <c r="F72" s="188"/>
      <c r="G72" s="188"/>
      <c r="H72" s="188"/>
      <c r="I72" s="188"/>
      <c r="J72" s="188"/>
      <c r="K72" s="188"/>
      <c r="L72" s="188"/>
      <c r="M72" s="188"/>
      <c r="N72" s="188"/>
      <c r="O72" s="188"/>
      <c r="P72" s="188"/>
      <c r="Q72" s="188"/>
      <c r="R72" s="188"/>
      <c r="S72" s="188"/>
      <c r="T72" s="188"/>
      <c r="U72" s="188"/>
      <c r="V72" s="188"/>
      <c r="W72" s="187" t="s">
        <v>41</v>
      </c>
      <c r="X72" s="188"/>
      <c r="Y72" s="188">
        <v>80</v>
      </c>
      <c r="Z72" s="188">
        <f t="shared" si="1"/>
        <v>80</v>
      </c>
      <c r="AA72" s="188"/>
      <c r="AB72" s="188"/>
      <c r="AC72" s="330" t="s">
        <v>57</v>
      </c>
      <c r="AD72" s="188"/>
      <c r="AE72" s="188"/>
    </row>
    <row r="73" ht="25.2" spans="1:31">
      <c r="A73" s="188">
        <v>30</v>
      </c>
      <c r="B73" s="187" t="s">
        <v>262</v>
      </c>
      <c r="C73" s="188">
        <v>22151170</v>
      </c>
      <c r="D73" s="187" t="s">
        <v>215</v>
      </c>
      <c r="E73" s="188"/>
      <c r="F73" s="188"/>
      <c r="G73" s="188"/>
      <c r="H73" s="188"/>
      <c r="I73" s="188"/>
      <c r="J73" s="188"/>
      <c r="K73" s="188"/>
      <c r="L73" s="188"/>
      <c r="M73" s="188"/>
      <c r="N73" s="188"/>
      <c r="O73" s="188"/>
      <c r="P73" s="188"/>
      <c r="Q73" s="188"/>
      <c r="R73" s="188"/>
      <c r="S73" s="188"/>
      <c r="T73" s="188"/>
      <c r="U73" s="188"/>
      <c r="V73" s="188"/>
      <c r="W73" s="187" t="s">
        <v>41</v>
      </c>
      <c r="X73" s="188"/>
      <c r="Y73" s="188">
        <v>80</v>
      </c>
      <c r="Z73" s="188">
        <f t="shared" si="1"/>
        <v>80</v>
      </c>
      <c r="AA73" s="188"/>
      <c r="AB73" s="188"/>
      <c r="AC73" s="330" t="s">
        <v>57</v>
      </c>
      <c r="AD73" s="188"/>
      <c r="AE73" s="188"/>
    </row>
    <row r="74" ht="25.2" spans="1:31">
      <c r="A74" s="188">
        <v>31</v>
      </c>
      <c r="B74" s="187" t="s">
        <v>263</v>
      </c>
      <c r="C74" s="188">
        <v>22151007</v>
      </c>
      <c r="D74" s="187" t="s">
        <v>215</v>
      </c>
      <c r="E74" s="188"/>
      <c r="F74" s="188"/>
      <c r="G74" s="188"/>
      <c r="H74" s="188"/>
      <c r="I74" s="188"/>
      <c r="J74" s="188"/>
      <c r="K74" s="188"/>
      <c r="L74" s="188"/>
      <c r="M74" s="188"/>
      <c r="N74" s="188"/>
      <c r="O74" s="188"/>
      <c r="P74" s="188"/>
      <c r="Q74" s="188"/>
      <c r="R74" s="188"/>
      <c r="S74" s="188"/>
      <c r="T74" s="188"/>
      <c r="U74" s="188"/>
      <c r="V74" s="188"/>
      <c r="W74" s="187" t="s">
        <v>41</v>
      </c>
      <c r="X74" s="188"/>
      <c r="Y74" s="188">
        <v>80</v>
      </c>
      <c r="Z74" s="188">
        <f t="shared" si="1"/>
        <v>80</v>
      </c>
      <c r="AA74" s="188"/>
      <c r="AB74" s="188"/>
      <c r="AC74" s="330" t="s">
        <v>57</v>
      </c>
      <c r="AD74" s="188"/>
      <c r="AE74" s="188"/>
    </row>
    <row r="75" ht="25.2" spans="1:31">
      <c r="A75" s="188">
        <v>32</v>
      </c>
      <c r="B75" s="187" t="s">
        <v>264</v>
      </c>
      <c r="C75" s="188">
        <v>22151010</v>
      </c>
      <c r="D75" s="187" t="s">
        <v>215</v>
      </c>
      <c r="E75" s="188"/>
      <c r="F75" s="188"/>
      <c r="G75" s="188"/>
      <c r="H75" s="188"/>
      <c r="I75" s="188"/>
      <c r="J75" s="188"/>
      <c r="K75" s="188"/>
      <c r="L75" s="188"/>
      <c r="M75" s="188"/>
      <c r="N75" s="188"/>
      <c r="O75" s="188"/>
      <c r="P75" s="188"/>
      <c r="Q75" s="188"/>
      <c r="R75" s="188"/>
      <c r="S75" s="188"/>
      <c r="T75" s="188"/>
      <c r="U75" s="188"/>
      <c r="V75" s="188"/>
      <c r="W75" s="187" t="s">
        <v>41</v>
      </c>
      <c r="X75" s="188"/>
      <c r="Y75" s="188">
        <v>80</v>
      </c>
      <c r="Z75" s="188">
        <f t="shared" si="1"/>
        <v>80</v>
      </c>
      <c r="AA75" s="188"/>
      <c r="AB75" s="188"/>
      <c r="AC75" s="330" t="s">
        <v>57</v>
      </c>
      <c r="AD75" s="188"/>
      <c r="AE75" s="188"/>
    </row>
    <row r="76" ht="25.2" spans="1:31">
      <c r="A76" s="188">
        <v>33</v>
      </c>
      <c r="B76" s="187" t="s">
        <v>265</v>
      </c>
      <c r="C76" s="188">
        <v>22151011</v>
      </c>
      <c r="D76" s="187" t="s">
        <v>215</v>
      </c>
      <c r="E76" s="188"/>
      <c r="F76" s="188"/>
      <c r="G76" s="188"/>
      <c r="H76" s="188"/>
      <c r="I76" s="188"/>
      <c r="J76" s="188"/>
      <c r="K76" s="188"/>
      <c r="L76" s="188"/>
      <c r="M76" s="188"/>
      <c r="N76" s="188"/>
      <c r="O76" s="188"/>
      <c r="P76" s="188"/>
      <c r="Q76" s="188"/>
      <c r="R76" s="188"/>
      <c r="S76" s="188"/>
      <c r="T76" s="188"/>
      <c r="U76" s="188"/>
      <c r="V76" s="188"/>
      <c r="W76" s="187" t="s">
        <v>41</v>
      </c>
      <c r="X76" s="188"/>
      <c r="Y76" s="188">
        <v>80</v>
      </c>
      <c r="Z76" s="188">
        <f t="shared" si="1"/>
        <v>80</v>
      </c>
      <c r="AA76" s="188"/>
      <c r="AB76" s="188"/>
      <c r="AC76" s="330" t="s">
        <v>57</v>
      </c>
      <c r="AD76" s="188"/>
      <c r="AE76" s="188"/>
    </row>
    <row r="77" ht="25.2" spans="1:31">
      <c r="A77" s="188">
        <v>34</v>
      </c>
      <c r="B77" s="187" t="s">
        <v>266</v>
      </c>
      <c r="C77" s="188">
        <v>22151017</v>
      </c>
      <c r="D77" s="187" t="s">
        <v>215</v>
      </c>
      <c r="E77" s="188"/>
      <c r="F77" s="188"/>
      <c r="G77" s="188"/>
      <c r="H77" s="188"/>
      <c r="I77" s="188"/>
      <c r="J77" s="188"/>
      <c r="K77" s="188"/>
      <c r="L77" s="188"/>
      <c r="M77" s="188"/>
      <c r="N77" s="188"/>
      <c r="O77" s="188"/>
      <c r="P77" s="188"/>
      <c r="Q77" s="188"/>
      <c r="R77" s="188"/>
      <c r="S77" s="188"/>
      <c r="T77" s="188"/>
      <c r="U77" s="188"/>
      <c r="V77" s="188"/>
      <c r="W77" s="187" t="s">
        <v>41</v>
      </c>
      <c r="X77" s="188"/>
      <c r="Y77" s="188">
        <v>80</v>
      </c>
      <c r="Z77" s="188">
        <f t="shared" si="1"/>
        <v>80</v>
      </c>
      <c r="AA77" s="188"/>
      <c r="AB77" s="188"/>
      <c r="AC77" s="330" t="s">
        <v>57</v>
      </c>
      <c r="AD77" s="188"/>
      <c r="AE77" s="188"/>
    </row>
    <row r="78" ht="25.2" spans="1:31">
      <c r="A78" s="188">
        <v>35</v>
      </c>
      <c r="B78" s="187" t="s">
        <v>267</v>
      </c>
      <c r="C78" s="188">
        <v>22151018</v>
      </c>
      <c r="D78" s="187" t="s">
        <v>215</v>
      </c>
      <c r="E78" s="188"/>
      <c r="F78" s="188"/>
      <c r="G78" s="188"/>
      <c r="H78" s="188"/>
      <c r="I78" s="188"/>
      <c r="J78" s="188"/>
      <c r="K78" s="188"/>
      <c r="L78" s="188"/>
      <c r="M78" s="188"/>
      <c r="N78" s="188"/>
      <c r="O78" s="188"/>
      <c r="P78" s="188"/>
      <c r="Q78" s="188"/>
      <c r="R78" s="188"/>
      <c r="S78" s="188"/>
      <c r="T78" s="188"/>
      <c r="U78" s="188"/>
      <c r="V78" s="188"/>
      <c r="W78" s="187" t="s">
        <v>41</v>
      </c>
      <c r="X78" s="188"/>
      <c r="Y78" s="188">
        <v>80</v>
      </c>
      <c r="Z78" s="188">
        <f t="shared" si="1"/>
        <v>80</v>
      </c>
      <c r="AA78" s="188"/>
      <c r="AB78" s="188"/>
      <c r="AC78" s="330" t="s">
        <v>57</v>
      </c>
      <c r="AD78" s="188"/>
      <c r="AE78" s="188"/>
    </row>
    <row r="79" ht="25.2" spans="1:31">
      <c r="A79" s="188">
        <v>36</v>
      </c>
      <c r="B79" s="187" t="s">
        <v>268</v>
      </c>
      <c r="C79" s="188">
        <v>22151022</v>
      </c>
      <c r="D79" s="187" t="s">
        <v>215</v>
      </c>
      <c r="E79" s="188"/>
      <c r="F79" s="188"/>
      <c r="G79" s="188"/>
      <c r="H79" s="188"/>
      <c r="I79" s="188"/>
      <c r="J79" s="188"/>
      <c r="K79" s="188"/>
      <c r="L79" s="188"/>
      <c r="M79" s="188"/>
      <c r="N79" s="188"/>
      <c r="O79" s="188"/>
      <c r="P79" s="188"/>
      <c r="Q79" s="188"/>
      <c r="R79" s="188"/>
      <c r="S79" s="188"/>
      <c r="T79" s="188"/>
      <c r="U79" s="188"/>
      <c r="V79" s="188"/>
      <c r="W79" s="187" t="s">
        <v>41</v>
      </c>
      <c r="X79" s="188"/>
      <c r="Y79" s="188">
        <v>80</v>
      </c>
      <c r="Z79" s="188">
        <f t="shared" si="1"/>
        <v>80</v>
      </c>
      <c r="AA79" s="188"/>
      <c r="AB79" s="188"/>
      <c r="AC79" s="330" t="s">
        <v>57</v>
      </c>
      <c r="AD79" s="188"/>
      <c r="AE79" s="188"/>
    </row>
    <row r="80" ht="25.2" spans="1:31">
      <c r="A80" s="188">
        <v>37</v>
      </c>
      <c r="B80" s="187" t="s">
        <v>269</v>
      </c>
      <c r="C80" s="188">
        <v>22151025</v>
      </c>
      <c r="D80" s="187" t="s">
        <v>215</v>
      </c>
      <c r="E80" s="188"/>
      <c r="F80" s="188"/>
      <c r="G80" s="188"/>
      <c r="H80" s="188"/>
      <c r="I80" s="188"/>
      <c r="J80" s="188"/>
      <c r="K80" s="188"/>
      <c r="L80" s="188"/>
      <c r="M80" s="188"/>
      <c r="N80" s="188"/>
      <c r="O80" s="188"/>
      <c r="P80" s="188"/>
      <c r="Q80" s="188"/>
      <c r="R80" s="188"/>
      <c r="S80" s="188"/>
      <c r="T80" s="188"/>
      <c r="U80" s="188"/>
      <c r="V80" s="188"/>
      <c r="W80" s="187" t="s">
        <v>41</v>
      </c>
      <c r="X80" s="188"/>
      <c r="Y80" s="188">
        <v>80</v>
      </c>
      <c r="Z80" s="188">
        <f t="shared" si="1"/>
        <v>80</v>
      </c>
      <c r="AA80" s="188"/>
      <c r="AB80" s="188"/>
      <c r="AC80" s="330" t="s">
        <v>57</v>
      </c>
      <c r="AD80" s="188"/>
      <c r="AE80" s="188"/>
    </row>
    <row r="81" ht="25.2" spans="1:31">
      <c r="A81" s="188">
        <v>38</v>
      </c>
      <c r="B81" s="187" t="s">
        <v>270</v>
      </c>
      <c r="C81" s="188">
        <v>22151043</v>
      </c>
      <c r="D81" s="187" t="s">
        <v>215</v>
      </c>
      <c r="E81" s="188"/>
      <c r="F81" s="188"/>
      <c r="G81" s="188"/>
      <c r="H81" s="188"/>
      <c r="I81" s="188"/>
      <c r="J81" s="188"/>
      <c r="K81" s="188"/>
      <c r="L81" s="188"/>
      <c r="M81" s="188"/>
      <c r="N81" s="188"/>
      <c r="O81" s="188"/>
      <c r="P81" s="188"/>
      <c r="Q81" s="188"/>
      <c r="R81" s="188"/>
      <c r="S81" s="188"/>
      <c r="T81" s="188"/>
      <c r="U81" s="188"/>
      <c r="V81" s="188"/>
      <c r="W81" s="187" t="s">
        <v>41</v>
      </c>
      <c r="X81" s="188"/>
      <c r="Y81" s="188">
        <v>80</v>
      </c>
      <c r="Z81" s="188">
        <f t="shared" si="1"/>
        <v>80</v>
      </c>
      <c r="AA81" s="188"/>
      <c r="AB81" s="188"/>
      <c r="AC81" s="330" t="s">
        <v>57</v>
      </c>
      <c r="AD81" s="188"/>
      <c r="AE81" s="188"/>
    </row>
    <row r="82" ht="25.2" spans="1:31">
      <c r="A82" s="188">
        <v>39</v>
      </c>
      <c r="B82" s="187" t="s">
        <v>271</v>
      </c>
      <c r="C82" s="188">
        <v>22151052</v>
      </c>
      <c r="D82" s="187" t="s">
        <v>215</v>
      </c>
      <c r="E82" s="188"/>
      <c r="F82" s="188"/>
      <c r="G82" s="188"/>
      <c r="H82" s="188"/>
      <c r="I82" s="188"/>
      <c r="J82" s="188"/>
      <c r="K82" s="188"/>
      <c r="L82" s="188"/>
      <c r="M82" s="188"/>
      <c r="N82" s="188"/>
      <c r="O82" s="188"/>
      <c r="P82" s="188"/>
      <c r="Q82" s="188"/>
      <c r="R82" s="188"/>
      <c r="S82" s="188"/>
      <c r="T82" s="188"/>
      <c r="U82" s="188"/>
      <c r="V82" s="188"/>
      <c r="W82" s="187" t="s">
        <v>41</v>
      </c>
      <c r="X82" s="188"/>
      <c r="Y82" s="188">
        <v>80</v>
      </c>
      <c r="Z82" s="188">
        <f t="shared" si="1"/>
        <v>80</v>
      </c>
      <c r="AA82" s="188"/>
      <c r="AB82" s="188"/>
      <c r="AC82" s="330" t="s">
        <v>57</v>
      </c>
      <c r="AD82" s="188"/>
      <c r="AE82" s="188"/>
    </row>
    <row r="83" ht="25.2" spans="1:31">
      <c r="A83" s="188">
        <v>40</v>
      </c>
      <c r="B83" s="187" t="s">
        <v>272</v>
      </c>
      <c r="C83" s="188">
        <v>22151062</v>
      </c>
      <c r="D83" s="187" t="s">
        <v>215</v>
      </c>
      <c r="E83" s="188"/>
      <c r="F83" s="188"/>
      <c r="G83" s="188"/>
      <c r="H83" s="188"/>
      <c r="I83" s="188"/>
      <c r="J83" s="188"/>
      <c r="K83" s="188"/>
      <c r="L83" s="188"/>
      <c r="M83" s="188"/>
      <c r="N83" s="188"/>
      <c r="O83" s="188"/>
      <c r="P83" s="188"/>
      <c r="Q83" s="188"/>
      <c r="R83" s="188"/>
      <c r="S83" s="188"/>
      <c r="T83" s="188"/>
      <c r="U83" s="188"/>
      <c r="V83" s="188"/>
      <c r="W83" s="187" t="s">
        <v>41</v>
      </c>
      <c r="X83" s="188"/>
      <c r="Y83" s="188">
        <v>80</v>
      </c>
      <c r="Z83" s="188">
        <f t="shared" si="1"/>
        <v>80</v>
      </c>
      <c r="AA83" s="188"/>
      <c r="AB83" s="188"/>
      <c r="AC83" s="330" t="s">
        <v>57</v>
      </c>
      <c r="AD83" s="188"/>
      <c r="AE83" s="188"/>
    </row>
    <row r="84" ht="25.2" spans="1:31">
      <c r="A84" s="188">
        <v>41</v>
      </c>
      <c r="B84" s="187" t="s">
        <v>273</v>
      </c>
      <c r="C84" s="188">
        <v>22151068</v>
      </c>
      <c r="D84" s="187" t="s">
        <v>215</v>
      </c>
      <c r="E84" s="188"/>
      <c r="F84" s="188"/>
      <c r="G84" s="188"/>
      <c r="H84" s="188"/>
      <c r="I84" s="188"/>
      <c r="J84" s="188"/>
      <c r="K84" s="188"/>
      <c r="L84" s="188"/>
      <c r="M84" s="188"/>
      <c r="N84" s="188"/>
      <c r="O84" s="188"/>
      <c r="P84" s="188"/>
      <c r="Q84" s="188"/>
      <c r="R84" s="188"/>
      <c r="S84" s="188"/>
      <c r="T84" s="188"/>
      <c r="U84" s="188"/>
      <c r="V84" s="188"/>
      <c r="W84" s="187" t="s">
        <v>41</v>
      </c>
      <c r="X84" s="188"/>
      <c r="Y84" s="188">
        <v>80</v>
      </c>
      <c r="Z84" s="188">
        <f t="shared" si="1"/>
        <v>80</v>
      </c>
      <c r="AA84" s="188"/>
      <c r="AB84" s="188"/>
      <c r="AC84" s="330" t="s">
        <v>57</v>
      </c>
      <c r="AD84" s="188"/>
      <c r="AE84" s="188"/>
    </row>
    <row r="85" ht="25.2" spans="1:31">
      <c r="A85" s="188">
        <v>42</v>
      </c>
      <c r="B85" s="187" t="s">
        <v>274</v>
      </c>
      <c r="C85" s="188">
        <v>22151072</v>
      </c>
      <c r="D85" s="187" t="s">
        <v>215</v>
      </c>
      <c r="E85" s="188"/>
      <c r="F85" s="188"/>
      <c r="G85" s="188"/>
      <c r="H85" s="188"/>
      <c r="I85" s="188"/>
      <c r="J85" s="188"/>
      <c r="K85" s="188"/>
      <c r="L85" s="188"/>
      <c r="M85" s="188"/>
      <c r="N85" s="188"/>
      <c r="O85" s="188"/>
      <c r="P85" s="188"/>
      <c r="Q85" s="188"/>
      <c r="R85" s="188"/>
      <c r="S85" s="188"/>
      <c r="T85" s="188"/>
      <c r="U85" s="188"/>
      <c r="V85" s="188"/>
      <c r="W85" s="187" t="s">
        <v>41</v>
      </c>
      <c r="X85" s="188"/>
      <c r="Y85" s="188">
        <v>80</v>
      </c>
      <c r="Z85" s="188">
        <f t="shared" si="1"/>
        <v>80</v>
      </c>
      <c r="AA85" s="188"/>
      <c r="AB85" s="188"/>
      <c r="AC85" s="330" t="s">
        <v>57</v>
      </c>
      <c r="AD85" s="188"/>
      <c r="AE85" s="188"/>
    </row>
    <row r="86" ht="25.2" spans="1:31">
      <c r="A86" s="188">
        <v>43</v>
      </c>
      <c r="B86" s="187" t="s">
        <v>275</v>
      </c>
      <c r="C86" s="188">
        <v>22151075</v>
      </c>
      <c r="D86" s="187" t="s">
        <v>215</v>
      </c>
      <c r="E86" s="188"/>
      <c r="F86" s="188"/>
      <c r="G86" s="188"/>
      <c r="H86" s="188"/>
      <c r="I86" s="188"/>
      <c r="J86" s="188"/>
      <c r="K86" s="188"/>
      <c r="L86" s="188"/>
      <c r="M86" s="188"/>
      <c r="N86" s="188"/>
      <c r="O86" s="188"/>
      <c r="P86" s="188"/>
      <c r="Q86" s="188"/>
      <c r="R86" s="188"/>
      <c r="S86" s="188"/>
      <c r="T86" s="188"/>
      <c r="U86" s="188"/>
      <c r="V86" s="188"/>
      <c r="W86" s="187" t="s">
        <v>41</v>
      </c>
      <c r="X86" s="188"/>
      <c r="Y86" s="188">
        <v>80</v>
      </c>
      <c r="Z86" s="188">
        <f t="shared" si="1"/>
        <v>80</v>
      </c>
      <c r="AA86" s="188"/>
      <c r="AB86" s="188"/>
      <c r="AC86" s="330" t="s">
        <v>57</v>
      </c>
      <c r="AD86" s="188"/>
      <c r="AE86" s="188"/>
    </row>
    <row r="87" ht="25.2" spans="1:31">
      <c r="A87" s="188">
        <v>44</v>
      </c>
      <c r="B87" s="187" t="s">
        <v>276</v>
      </c>
      <c r="C87" s="188">
        <v>22151103</v>
      </c>
      <c r="D87" s="187" t="s">
        <v>215</v>
      </c>
      <c r="E87" s="188"/>
      <c r="F87" s="188"/>
      <c r="G87" s="188"/>
      <c r="H87" s="188"/>
      <c r="I87" s="188"/>
      <c r="J87" s="188"/>
      <c r="K87" s="188"/>
      <c r="L87" s="188"/>
      <c r="M87" s="188"/>
      <c r="N87" s="188"/>
      <c r="O87" s="188"/>
      <c r="P87" s="188"/>
      <c r="Q87" s="188"/>
      <c r="R87" s="188"/>
      <c r="S87" s="188"/>
      <c r="T87" s="188"/>
      <c r="U87" s="188"/>
      <c r="V87" s="188"/>
      <c r="W87" s="187" t="s">
        <v>41</v>
      </c>
      <c r="X87" s="188"/>
      <c r="Y87" s="188">
        <v>80</v>
      </c>
      <c r="Z87" s="188">
        <f t="shared" si="1"/>
        <v>80</v>
      </c>
      <c r="AA87" s="188"/>
      <c r="AB87" s="188"/>
      <c r="AC87" s="330" t="s">
        <v>57</v>
      </c>
      <c r="AD87" s="188"/>
      <c r="AE87" s="188"/>
    </row>
    <row r="88" ht="25.2" spans="1:31">
      <c r="A88" s="188">
        <v>45</v>
      </c>
      <c r="B88" s="187" t="s">
        <v>277</v>
      </c>
      <c r="C88" s="188">
        <v>22151139</v>
      </c>
      <c r="D88" s="187" t="s">
        <v>215</v>
      </c>
      <c r="E88" s="188"/>
      <c r="F88" s="188"/>
      <c r="G88" s="188"/>
      <c r="H88" s="188"/>
      <c r="I88" s="188"/>
      <c r="J88" s="188"/>
      <c r="K88" s="188"/>
      <c r="L88" s="188"/>
      <c r="M88" s="188"/>
      <c r="N88" s="188"/>
      <c r="O88" s="188"/>
      <c r="P88" s="188"/>
      <c r="Q88" s="188"/>
      <c r="R88" s="188"/>
      <c r="S88" s="188"/>
      <c r="T88" s="188"/>
      <c r="U88" s="188"/>
      <c r="V88" s="188"/>
      <c r="W88" s="187" t="s">
        <v>41</v>
      </c>
      <c r="X88" s="188"/>
      <c r="Y88" s="188">
        <v>80</v>
      </c>
      <c r="Z88" s="188">
        <f t="shared" si="1"/>
        <v>80</v>
      </c>
      <c r="AA88" s="188"/>
      <c r="AB88" s="188"/>
      <c r="AC88" s="330" t="s">
        <v>57</v>
      </c>
      <c r="AD88" s="188"/>
      <c r="AE88" s="188"/>
    </row>
    <row r="89" ht="25.2" spans="1:31">
      <c r="A89" s="188">
        <v>46</v>
      </c>
      <c r="B89" s="187" t="s">
        <v>278</v>
      </c>
      <c r="C89" s="188">
        <v>22151149</v>
      </c>
      <c r="D89" s="187" t="s">
        <v>215</v>
      </c>
      <c r="E89" s="188"/>
      <c r="F89" s="188"/>
      <c r="G89" s="188"/>
      <c r="H89" s="188"/>
      <c r="I89" s="188"/>
      <c r="J89" s="188"/>
      <c r="K89" s="188"/>
      <c r="L89" s="188"/>
      <c r="M89" s="188"/>
      <c r="N89" s="188"/>
      <c r="O89" s="188"/>
      <c r="P89" s="188"/>
      <c r="Q89" s="188"/>
      <c r="R89" s="188"/>
      <c r="S89" s="188"/>
      <c r="T89" s="188"/>
      <c r="U89" s="188"/>
      <c r="V89" s="188"/>
      <c r="W89" s="187" t="s">
        <v>41</v>
      </c>
      <c r="X89" s="188"/>
      <c r="Y89" s="188">
        <v>80</v>
      </c>
      <c r="Z89" s="188">
        <f t="shared" si="1"/>
        <v>80</v>
      </c>
      <c r="AA89" s="188"/>
      <c r="AB89" s="188"/>
      <c r="AC89" s="330" t="s">
        <v>57</v>
      </c>
      <c r="AD89" s="188"/>
      <c r="AE89" s="188"/>
    </row>
    <row r="90" ht="25.2" spans="1:31">
      <c r="A90" s="188">
        <v>47</v>
      </c>
      <c r="B90" s="187" t="s">
        <v>279</v>
      </c>
      <c r="C90" s="188">
        <v>22151173</v>
      </c>
      <c r="D90" s="187" t="s">
        <v>215</v>
      </c>
      <c r="E90" s="188"/>
      <c r="F90" s="188"/>
      <c r="G90" s="188"/>
      <c r="H90" s="188"/>
      <c r="I90" s="188"/>
      <c r="J90" s="188"/>
      <c r="K90" s="188"/>
      <c r="L90" s="188"/>
      <c r="M90" s="188"/>
      <c r="N90" s="188"/>
      <c r="O90" s="188"/>
      <c r="P90" s="188"/>
      <c r="Q90" s="188"/>
      <c r="R90" s="188"/>
      <c r="S90" s="188"/>
      <c r="T90" s="188"/>
      <c r="U90" s="188"/>
      <c r="V90" s="188"/>
      <c r="W90" s="187" t="s">
        <v>41</v>
      </c>
      <c r="X90" s="188"/>
      <c r="Y90" s="188">
        <v>80</v>
      </c>
      <c r="Z90" s="188">
        <f t="shared" si="1"/>
        <v>80</v>
      </c>
      <c r="AA90" s="188"/>
      <c r="AB90" s="188"/>
      <c r="AC90" s="330" t="s">
        <v>57</v>
      </c>
      <c r="AD90" s="188"/>
      <c r="AE90" s="188"/>
    </row>
    <row r="91" ht="25.2" spans="1:31">
      <c r="A91" s="188">
        <v>48</v>
      </c>
      <c r="B91" s="187" t="s">
        <v>280</v>
      </c>
      <c r="C91" s="188">
        <v>22151186</v>
      </c>
      <c r="D91" s="187" t="s">
        <v>215</v>
      </c>
      <c r="E91" s="188"/>
      <c r="F91" s="188"/>
      <c r="G91" s="188"/>
      <c r="H91" s="188"/>
      <c r="I91" s="188"/>
      <c r="J91" s="188"/>
      <c r="K91" s="188"/>
      <c r="L91" s="188"/>
      <c r="M91" s="188"/>
      <c r="N91" s="188"/>
      <c r="O91" s="188"/>
      <c r="P91" s="188"/>
      <c r="Q91" s="188"/>
      <c r="R91" s="188"/>
      <c r="S91" s="188"/>
      <c r="T91" s="188"/>
      <c r="U91" s="188"/>
      <c r="V91" s="188"/>
      <c r="W91" s="187" t="s">
        <v>41</v>
      </c>
      <c r="X91" s="188"/>
      <c r="Y91" s="188">
        <v>80</v>
      </c>
      <c r="Z91" s="188">
        <f t="shared" si="1"/>
        <v>80</v>
      </c>
      <c r="AA91" s="188"/>
      <c r="AB91" s="188"/>
      <c r="AC91" s="330" t="s">
        <v>57</v>
      </c>
      <c r="AD91" s="188"/>
      <c r="AE91" s="188"/>
    </row>
    <row r="92" ht="25.2" spans="1:31">
      <c r="A92" s="188">
        <v>49</v>
      </c>
      <c r="B92" s="187" t="s">
        <v>281</v>
      </c>
      <c r="C92" s="188">
        <v>22151192</v>
      </c>
      <c r="D92" s="187" t="s">
        <v>215</v>
      </c>
      <c r="E92" s="188"/>
      <c r="F92" s="188"/>
      <c r="G92" s="188"/>
      <c r="H92" s="188"/>
      <c r="I92" s="188"/>
      <c r="J92" s="188"/>
      <c r="K92" s="188"/>
      <c r="L92" s="188"/>
      <c r="M92" s="188"/>
      <c r="N92" s="188"/>
      <c r="O92" s="188"/>
      <c r="P92" s="188"/>
      <c r="Q92" s="188"/>
      <c r="R92" s="188"/>
      <c r="S92" s="188"/>
      <c r="T92" s="188"/>
      <c r="U92" s="188"/>
      <c r="V92" s="188"/>
      <c r="W92" s="187" t="s">
        <v>41</v>
      </c>
      <c r="X92" s="188"/>
      <c r="Y92" s="188">
        <v>80</v>
      </c>
      <c r="Z92" s="188">
        <f t="shared" si="1"/>
        <v>80</v>
      </c>
      <c r="AA92" s="188"/>
      <c r="AB92" s="188"/>
      <c r="AC92" s="330" t="s">
        <v>57</v>
      </c>
      <c r="AD92" s="188"/>
      <c r="AE92" s="188"/>
    </row>
    <row r="93" ht="25.2" spans="1:31">
      <c r="A93" s="188">
        <v>50</v>
      </c>
      <c r="B93" s="187" t="s">
        <v>282</v>
      </c>
      <c r="C93" s="188">
        <v>22151195</v>
      </c>
      <c r="D93" s="187" t="s">
        <v>215</v>
      </c>
      <c r="E93" s="188"/>
      <c r="F93" s="188"/>
      <c r="G93" s="188"/>
      <c r="H93" s="188"/>
      <c r="I93" s="188"/>
      <c r="J93" s="188"/>
      <c r="K93" s="188"/>
      <c r="L93" s="188"/>
      <c r="M93" s="188"/>
      <c r="N93" s="188"/>
      <c r="O93" s="188"/>
      <c r="P93" s="188"/>
      <c r="Q93" s="188"/>
      <c r="R93" s="188"/>
      <c r="S93" s="188"/>
      <c r="T93" s="188"/>
      <c r="U93" s="188"/>
      <c r="V93" s="188"/>
      <c r="W93" s="187" t="s">
        <v>41</v>
      </c>
      <c r="X93" s="188"/>
      <c r="Y93" s="188">
        <v>80</v>
      </c>
      <c r="Z93" s="188">
        <f t="shared" si="1"/>
        <v>80</v>
      </c>
      <c r="AA93" s="188"/>
      <c r="AB93" s="188"/>
      <c r="AC93" s="330" t="s">
        <v>57</v>
      </c>
      <c r="AD93" s="188"/>
      <c r="AE93" s="188"/>
    </row>
    <row r="94" ht="25.2" spans="1:31">
      <c r="A94" s="188">
        <v>51</v>
      </c>
      <c r="B94" s="187" t="s">
        <v>283</v>
      </c>
      <c r="C94" s="188">
        <v>22151198</v>
      </c>
      <c r="D94" s="187" t="s">
        <v>215</v>
      </c>
      <c r="E94" s="188"/>
      <c r="F94" s="188"/>
      <c r="G94" s="188"/>
      <c r="H94" s="188"/>
      <c r="I94" s="188"/>
      <c r="J94" s="188"/>
      <c r="K94" s="188"/>
      <c r="L94" s="188"/>
      <c r="M94" s="188"/>
      <c r="N94" s="188"/>
      <c r="O94" s="188"/>
      <c r="P94" s="188"/>
      <c r="Q94" s="188"/>
      <c r="R94" s="188"/>
      <c r="S94" s="188"/>
      <c r="T94" s="188"/>
      <c r="U94" s="188"/>
      <c r="V94" s="188"/>
      <c r="W94" s="187" t="s">
        <v>41</v>
      </c>
      <c r="X94" s="188"/>
      <c r="Y94" s="188">
        <v>80</v>
      </c>
      <c r="Z94" s="188">
        <f t="shared" si="1"/>
        <v>80</v>
      </c>
      <c r="AA94" s="188"/>
      <c r="AB94" s="188"/>
      <c r="AC94" s="330" t="s">
        <v>57</v>
      </c>
      <c r="AD94" s="188"/>
      <c r="AE94" s="188"/>
    </row>
    <row r="95" ht="25.2" spans="1:31">
      <c r="A95" s="188">
        <v>52</v>
      </c>
      <c r="B95" s="187" t="s">
        <v>284</v>
      </c>
      <c r="C95" s="188">
        <v>22151203</v>
      </c>
      <c r="D95" s="187" t="s">
        <v>215</v>
      </c>
      <c r="E95" s="188"/>
      <c r="F95" s="188"/>
      <c r="G95" s="188"/>
      <c r="H95" s="188"/>
      <c r="I95" s="188"/>
      <c r="J95" s="188"/>
      <c r="K95" s="188"/>
      <c r="L95" s="188"/>
      <c r="M95" s="188"/>
      <c r="N95" s="188"/>
      <c r="O95" s="188"/>
      <c r="P95" s="188"/>
      <c r="Q95" s="188"/>
      <c r="R95" s="188"/>
      <c r="S95" s="188"/>
      <c r="T95" s="188"/>
      <c r="U95" s="188"/>
      <c r="V95" s="188"/>
      <c r="W95" s="187" t="s">
        <v>41</v>
      </c>
      <c r="X95" s="188"/>
      <c r="Y95" s="188">
        <v>80</v>
      </c>
      <c r="Z95" s="188">
        <f t="shared" si="1"/>
        <v>80</v>
      </c>
      <c r="AA95" s="188"/>
      <c r="AB95" s="188"/>
      <c r="AC95" s="330" t="s">
        <v>57</v>
      </c>
      <c r="AD95" s="188"/>
      <c r="AE95" s="188"/>
    </row>
    <row r="96" ht="25.2" spans="1:31">
      <c r="A96" s="188">
        <v>53</v>
      </c>
      <c r="B96" s="187" t="s">
        <v>285</v>
      </c>
      <c r="C96" s="188">
        <v>22151234</v>
      </c>
      <c r="D96" s="187" t="s">
        <v>215</v>
      </c>
      <c r="E96" s="188"/>
      <c r="F96" s="188"/>
      <c r="G96" s="188"/>
      <c r="H96" s="188"/>
      <c r="I96" s="188"/>
      <c r="J96" s="188"/>
      <c r="K96" s="188"/>
      <c r="L96" s="188"/>
      <c r="M96" s="188"/>
      <c r="N96" s="188"/>
      <c r="O96" s="188"/>
      <c r="P96" s="188"/>
      <c r="Q96" s="188"/>
      <c r="R96" s="188"/>
      <c r="S96" s="188"/>
      <c r="T96" s="188"/>
      <c r="U96" s="188"/>
      <c r="V96" s="188"/>
      <c r="W96" s="187" t="s">
        <v>41</v>
      </c>
      <c r="X96" s="188"/>
      <c r="Y96" s="188">
        <v>80</v>
      </c>
      <c r="Z96" s="188">
        <f t="shared" si="1"/>
        <v>80</v>
      </c>
      <c r="AA96" s="188"/>
      <c r="AB96" s="188"/>
      <c r="AC96" s="330" t="s">
        <v>57</v>
      </c>
      <c r="AD96" s="188"/>
      <c r="AE96" s="188"/>
    </row>
    <row r="97" ht="25.2" spans="1:31">
      <c r="A97" s="188">
        <v>54</v>
      </c>
      <c r="B97" s="187" t="s">
        <v>286</v>
      </c>
      <c r="C97" s="188">
        <v>22151244</v>
      </c>
      <c r="D97" s="187" t="s">
        <v>215</v>
      </c>
      <c r="E97" s="188"/>
      <c r="F97" s="188"/>
      <c r="G97" s="188"/>
      <c r="H97" s="188"/>
      <c r="I97" s="188"/>
      <c r="J97" s="188"/>
      <c r="K97" s="188"/>
      <c r="L97" s="188"/>
      <c r="M97" s="188"/>
      <c r="N97" s="188"/>
      <c r="O97" s="188"/>
      <c r="P97" s="188"/>
      <c r="Q97" s="188"/>
      <c r="R97" s="188"/>
      <c r="S97" s="188"/>
      <c r="T97" s="188"/>
      <c r="U97" s="188"/>
      <c r="V97" s="188"/>
      <c r="W97" s="187" t="s">
        <v>41</v>
      </c>
      <c r="X97" s="188"/>
      <c r="Y97" s="188">
        <v>80</v>
      </c>
      <c r="Z97" s="188">
        <f t="shared" si="1"/>
        <v>80</v>
      </c>
      <c r="AA97" s="188"/>
      <c r="AB97" s="188"/>
      <c r="AC97" s="330" t="s">
        <v>57</v>
      </c>
      <c r="AD97" s="188"/>
      <c r="AE97" s="188"/>
    </row>
    <row r="98" ht="25.2" spans="1:31">
      <c r="A98" s="188">
        <v>55</v>
      </c>
      <c r="B98" s="187" t="s">
        <v>287</v>
      </c>
      <c r="C98" s="188">
        <v>22151246</v>
      </c>
      <c r="D98" s="187" t="s">
        <v>215</v>
      </c>
      <c r="E98" s="188"/>
      <c r="F98" s="188"/>
      <c r="G98" s="188"/>
      <c r="H98" s="188"/>
      <c r="I98" s="188"/>
      <c r="J98" s="188"/>
      <c r="K98" s="188"/>
      <c r="L98" s="188"/>
      <c r="M98" s="188"/>
      <c r="N98" s="188"/>
      <c r="O98" s="188"/>
      <c r="P98" s="188"/>
      <c r="Q98" s="188"/>
      <c r="R98" s="188"/>
      <c r="S98" s="188"/>
      <c r="T98" s="188"/>
      <c r="U98" s="188"/>
      <c r="V98" s="188"/>
      <c r="W98" s="187" t="s">
        <v>41</v>
      </c>
      <c r="X98" s="188"/>
      <c r="Y98" s="188">
        <v>80</v>
      </c>
      <c r="Z98" s="188">
        <f t="shared" si="1"/>
        <v>80</v>
      </c>
      <c r="AA98" s="188"/>
      <c r="AB98" s="188"/>
      <c r="AC98" s="330" t="s">
        <v>57</v>
      </c>
      <c r="AD98" s="188"/>
      <c r="AE98" s="188"/>
    </row>
    <row r="99" spans="1:31">
      <c r="A99" s="320"/>
      <c r="B99" s="320"/>
      <c r="C99" s="320"/>
      <c r="D99" s="320"/>
      <c r="E99" s="320"/>
      <c r="F99" s="320"/>
      <c r="G99" s="320"/>
      <c r="H99" s="320"/>
      <c r="I99" s="320"/>
      <c r="J99" s="320"/>
      <c r="K99" s="320"/>
      <c r="L99" s="320"/>
      <c r="M99" s="320"/>
      <c r="N99" s="320"/>
      <c r="O99" s="320"/>
      <c r="P99" s="320"/>
      <c r="Q99" s="320"/>
      <c r="R99" s="320"/>
      <c r="S99" s="320"/>
      <c r="T99" s="320"/>
      <c r="U99" s="320"/>
      <c r="V99" s="320"/>
      <c r="W99" s="320"/>
      <c r="X99" s="320"/>
      <c r="Y99" s="320"/>
      <c r="Z99" s="320"/>
      <c r="AA99" s="320"/>
      <c r="AB99" s="320"/>
      <c r="AC99" s="320"/>
      <c r="AD99" s="320"/>
      <c r="AE99" s="320"/>
    </row>
    <row r="100" ht="51.6" spans="1:31">
      <c r="A100" s="331">
        <v>1</v>
      </c>
      <c r="B100" s="332" t="s">
        <v>288</v>
      </c>
      <c r="C100" s="331">
        <v>22151126</v>
      </c>
      <c r="D100" s="332" t="s">
        <v>289</v>
      </c>
      <c r="E100" s="332" t="s">
        <v>44</v>
      </c>
      <c r="F100" s="331"/>
      <c r="G100" s="331" t="s">
        <v>290</v>
      </c>
      <c r="H100" s="331"/>
      <c r="I100" s="344"/>
      <c r="J100" s="344"/>
      <c r="K100" s="331"/>
      <c r="L100" s="331"/>
      <c r="M100" s="331"/>
      <c r="N100" s="331"/>
      <c r="O100" s="331">
        <v>2.5</v>
      </c>
      <c r="P100" s="331"/>
      <c r="Q100" s="331"/>
      <c r="R100" s="331"/>
      <c r="S100" s="331"/>
      <c r="T100" s="331"/>
      <c r="U100" s="331"/>
      <c r="V100" s="332" t="s">
        <v>291</v>
      </c>
      <c r="W100" s="332" t="s">
        <v>41</v>
      </c>
      <c r="X100" s="331">
        <v>122.5</v>
      </c>
      <c r="Y100" s="331">
        <v>81.7</v>
      </c>
      <c r="Z100" s="331">
        <f t="shared" ref="Z100:Z112" si="2">X100+Y100</f>
        <v>204.2</v>
      </c>
      <c r="AA100" s="351" t="s">
        <v>42</v>
      </c>
      <c r="AB100" s="351" t="s">
        <v>42</v>
      </c>
      <c r="AC100" s="332" t="s">
        <v>41</v>
      </c>
      <c r="AD100" s="351" t="s">
        <v>42</v>
      </c>
      <c r="AE100" s="351" t="s">
        <v>42</v>
      </c>
    </row>
    <row r="101" ht="66" spans="1:31">
      <c r="A101" s="331">
        <v>2</v>
      </c>
      <c r="B101" s="333" t="s">
        <v>292</v>
      </c>
      <c r="C101" s="334" t="s">
        <v>293</v>
      </c>
      <c r="D101" s="333" t="s">
        <v>289</v>
      </c>
      <c r="E101" s="333" t="s">
        <v>294</v>
      </c>
      <c r="F101" s="335"/>
      <c r="G101" s="336" t="s">
        <v>295</v>
      </c>
      <c r="H101" s="335"/>
      <c r="I101" s="336"/>
      <c r="J101" s="336"/>
      <c r="K101" s="335"/>
      <c r="L101" s="335"/>
      <c r="M101" s="335"/>
      <c r="N101" s="336" t="s">
        <v>296</v>
      </c>
      <c r="O101" s="335"/>
      <c r="P101" s="335"/>
      <c r="Q101" s="335"/>
      <c r="R101" s="335"/>
      <c r="S101" s="335"/>
      <c r="T101" s="335"/>
      <c r="U101" s="335"/>
      <c r="V101" s="333" t="s">
        <v>297</v>
      </c>
      <c r="W101" s="332" t="s">
        <v>41</v>
      </c>
      <c r="X101" s="335">
        <v>74.1</v>
      </c>
      <c r="Y101" s="335">
        <v>85.3</v>
      </c>
      <c r="Z101" s="331">
        <f t="shared" si="2"/>
        <v>159.4</v>
      </c>
      <c r="AA101" s="351" t="s">
        <v>42</v>
      </c>
      <c r="AB101" s="351" t="s">
        <v>42</v>
      </c>
      <c r="AC101" s="332" t="s">
        <v>41</v>
      </c>
      <c r="AD101" s="351" t="s">
        <v>42</v>
      </c>
      <c r="AE101" s="351" t="s">
        <v>42</v>
      </c>
    </row>
    <row r="102" ht="64.8" spans="1:31">
      <c r="A102" s="331">
        <v>3</v>
      </c>
      <c r="B102" s="332" t="s">
        <v>298</v>
      </c>
      <c r="C102" s="331" t="s">
        <v>299</v>
      </c>
      <c r="D102" s="332" t="s">
        <v>289</v>
      </c>
      <c r="E102" s="337" t="s">
        <v>44</v>
      </c>
      <c r="F102" s="331"/>
      <c r="G102" s="331" t="s">
        <v>300</v>
      </c>
      <c r="H102" s="331"/>
      <c r="I102" s="344" t="s">
        <v>301</v>
      </c>
      <c r="J102" s="344"/>
      <c r="K102" s="331"/>
      <c r="L102" s="331"/>
      <c r="M102" s="331"/>
      <c r="N102" s="332" t="s">
        <v>302</v>
      </c>
      <c r="O102" s="331"/>
      <c r="P102" s="331"/>
      <c r="Q102" s="331"/>
      <c r="R102" s="331"/>
      <c r="S102" s="331"/>
      <c r="T102" s="331"/>
      <c r="U102" s="331"/>
      <c r="V102" s="344"/>
      <c r="W102" s="332" t="s">
        <v>41</v>
      </c>
      <c r="X102" s="331">
        <v>66.1</v>
      </c>
      <c r="Y102" s="331">
        <v>80</v>
      </c>
      <c r="Z102" s="331">
        <f t="shared" si="2"/>
        <v>146.1</v>
      </c>
      <c r="AA102" s="351" t="s">
        <v>42</v>
      </c>
      <c r="AB102" s="352"/>
      <c r="AC102" s="332" t="s">
        <v>41</v>
      </c>
      <c r="AD102" s="351" t="s">
        <v>42</v>
      </c>
      <c r="AE102" s="352"/>
    </row>
    <row r="103" ht="63.6" spans="1:31">
      <c r="A103" s="331">
        <v>4</v>
      </c>
      <c r="B103" s="332" t="s">
        <v>303</v>
      </c>
      <c r="C103" s="338" t="s">
        <v>304</v>
      </c>
      <c r="D103" s="332" t="s">
        <v>289</v>
      </c>
      <c r="E103" s="332" t="s">
        <v>37</v>
      </c>
      <c r="F103" s="331"/>
      <c r="G103" s="331" t="s">
        <v>305</v>
      </c>
      <c r="H103" s="331"/>
      <c r="I103" s="344"/>
      <c r="J103" s="344"/>
      <c r="K103" s="331"/>
      <c r="L103" s="331"/>
      <c r="M103" s="331"/>
      <c r="N103" s="332" t="s">
        <v>306</v>
      </c>
      <c r="O103" s="331"/>
      <c r="P103" s="331"/>
      <c r="Q103" s="331"/>
      <c r="R103" s="331"/>
      <c r="S103" s="331"/>
      <c r="T103" s="331"/>
      <c r="U103" s="331"/>
      <c r="V103" s="344"/>
      <c r="W103" s="332" t="s">
        <v>41</v>
      </c>
      <c r="X103" s="331">
        <v>63.9</v>
      </c>
      <c r="Y103" s="331">
        <v>80</v>
      </c>
      <c r="Z103" s="331">
        <f t="shared" si="2"/>
        <v>143.9</v>
      </c>
      <c r="AA103" s="351" t="s">
        <v>42</v>
      </c>
      <c r="AB103" s="352"/>
      <c r="AC103" s="332" t="s">
        <v>41</v>
      </c>
      <c r="AD103" s="351" t="s">
        <v>42</v>
      </c>
      <c r="AE103" s="352"/>
    </row>
    <row r="104" ht="25.2" spans="1:31">
      <c r="A104" s="331">
        <v>5</v>
      </c>
      <c r="B104" s="332" t="s">
        <v>307</v>
      </c>
      <c r="C104" s="338" t="s">
        <v>308</v>
      </c>
      <c r="D104" s="332" t="s">
        <v>289</v>
      </c>
      <c r="E104" s="332" t="s">
        <v>44</v>
      </c>
      <c r="F104" s="331"/>
      <c r="G104" s="331" t="s">
        <v>72</v>
      </c>
      <c r="H104" s="331"/>
      <c r="I104" s="331" t="s">
        <v>309</v>
      </c>
      <c r="J104" s="344"/>
      <c r="K104" s="331"/>
      <c r="L104" s="331"/>
      <c r="M104" s="331"/>
      <c r="N104" s="332" t="s">
        <v>73</v>
      </c>
      <c r="O104" s="331"/>
      <c r="P104" s="331"/>
      <c r="Q104" s="331"/>
      <c r="R104" s="331"/>
      <c r="S104" s="331"/>
      <c r="T104" s="331"/>
      <c r="U104" s="331"/>
      <c r="V104" s="344"/>
      <c r="W104" s="332" t="s">
        <v>41</v>
      </c>
      <c r="X104" s="331">
        <v>51.5</v>
      </c>
      <c r="Y104" s="331">
        <v>80</v>
      </c>
      <c r="Z104" s="331">
        <f t="shared" si="2"/>
        <v>131.5</v>
      </c>
      <c r="AA104" s="351" t="s">
        <v>42</v>
      </c>
      <c r="AB104" s="352"/>
      <c r="AC104" s="332" t="s">
        <v>41</v>
      </c>
      <c r="AD104" s="351" t="s">
        <v>42</v>
      </c>
      <c r="AE104" s="352"/>
    </row>
    <row r="105" ht="25.2" spans="1:31">
      <c r="A105" s="331">
        <v>6</v>
      </c>
      <c r="B105" s="332" t="s">
        <v>310</v>
      </c>
      <c r="C105" s="338" t="s">
        <v>311</v>
      </c>
      <c r="D105" s="332" t="s">
        <v>289</v>
      </c>
      <c r="E105" s="337" t="s">
        <v>37</v>
      </c>
      <c r="F105" s="331"/>
      <c r="G105" s="331" t="s">
        <v>312</v>
      </c>
      <c r="H105" s="331" t="s">
        <v>38</v>
      </c>
      <c r="I105" s="344"/>
      <c r="J105" s="344" t="s">
        <v>38</v>
      </c>
      <c r="K105" s="331"/>
      <c r="L105" s="331"/>
      <c r="M105" s="332" t="s">
        <v>313</v>
      </c>
      <c r="N105" s="331"/>
      <c r="O105" s="331"/>
      <c r="P105" s="331"/>
      <c r="Q105" s="331"/>
      <c r="R105" s="331"/>
      <c r="S105" s="331"/>
      <c r="T105" s="331"/>
      <c r="U105" s="331"/>
      <c r="V105" s="344"/>
      <c r="W105" s="332" t="s">
        <v>41</v>
      </c>
      <c r="X105" s="331">
        <v>35</v>
      </c>
      <c r="Y105" s="331">
        <v>80</v>
      </c>
      <c r="Z105" s="331">
        <f t="shared" si="2"/>
        <v>115</v>
      </c>
      <c r="AA105" s="351" t="s">
        <v>42</v>
      </c>
      <c r="AB105" s="352"/>
      <c r="AC105" s="332" t="s">
        <v>41</v>
      </c>
      <c r="AD105" s="351" t="s">
        <v>42</v>
      </c>
      <c r="AE105" s="352"/>
    </row>
    <row r="106" ht="25.2" spans="1:31">
      <c r="A106" s="331">
        <v>7</v>
      </c>
      <c r="B106" s="332" t="s">
        <v>314</v>
      </c>
      <c r="C106" s="331">
        <v>22151143</v>
      </c>
      <c r="D106" s="332" t="s">
        <v>289</v>
      </c>
      <c r="E106" s="332" t="s">
        <v>37</v>
      </c>
      <c r="F106" s="331"/>
      <c r="G106" s="331"/>
      <c r="H106" s="331"/>
      <c r="I106" s="344" t="s">
        <v>315</v>
      </c>
      <c r="J106" s="344"/>
      <c r="K106" s="331"/>
      <c r="L106" s="331"/>
      <c r="M106" s="332" t="s">
        <v>316</v>
      </c>
      <c r="N106" s="331"/>
      <c r="O106" s="331"/>
      <c r="P106" s="331"/>
      <c r="Q106" s="331"/>
      <c r="R106" s="331"/>
      <c r="S106" s="331"/>
      <c r="T106" s="331"/>
      <c r="U106" s="331"/>
      <c r="V106" s="344"/>
      <c r="W106" s="332" t="s">
        <v>41</v>
      </c>
      <c r="X106" s="331">
        <v>34</v>
      </c>
      <c r="Y106" s="331">
        <v>80</v>
      </c>
      <c r="Z106" s="331">
        <f t="shared" si="2"/>
        <v>114</v>
      </c>
      <c r="AA106" s="351" t="s">
        <v>42</v>
      </c>
      <c r="AB106" s="352"/>
      <c r="AC106" s="332" t="s">
        <v>41</v>
      </c>
      <c r="AD106" s="351" t="s">
        <v>42</v>
      </c>
      <c r="AE106" s="352"/>
    </row>
    <row r="107" ht="25.2" spans="1:31">
      <c r="A107" s="331">
        <v>8</v>
      </c>
      <c r="B107" s="332" t="s">
        <v>317</v>
      </c>
      <c r="C107" s="338" t="s">
        <v>318</v>
      </c>
      <c r="D107" s="332" t="s">
        <v>289</v>
      </c>
      <c r="E107" s="332" t="s">
        <v>44</v>
      </c>
      <c r="F107" s="331"/>
      <c r="G107" s="331" t="s">
        <v>38</v>
      </c>
      <c r="H107" s="331"/>
      <c r="I107" s="344"/>
      <c r="J107" s="344"/>
      <c r="K107" s="331"/>
      <c r="L107" s="331"/>
      <c r="M107" s="331"/>
      <c r="N107" s="331"/>
      <c r="O107" s="331"/>
      <c r="P107" s="331"/>
      <c r="Q107" s="331"/>
      <c r="R107" s="331"/>
      <c r="S107" s="331"/>
      <c r="T107" s="331"/>
      <c r="U107" s="331"/>
      <c r="V107" s="344"/>
      <c r="W107" s="332" t="s">
        <v>41</v>
      </c>
      <c r="X107" s="331">
        <v>20</v>
      </c>
      <c r="Y107" s="331">
        <v>80</v>
      </c>
      <c r="Z107" s="331">
        <f t="shared" si="2"/>
        <v>100</v>
      </c>
      <c r="AA107" s="351" t="s">
        <v>42</v>
      </c>
      <c r="AB107" s="352"/>
      <c r="AC107" s="332" t="s">
        <v>41</v>
      </c>
      <c r="AD107" s="351" t="s">
        <v>42</v>
      </c>
      <c r="AE107" s="352"/>
    </row>
    <row r="108" ht="25.2" spans="1:31">
      <c r="A108" s="331">
        <v>9</v>
      </c>
      <c r="B108" s="332" t="s">
        <v>319</v>
      </c>
      <c r="C108" s="338" t="s">
        <v>320</v>
      </c>
      <c r="D108" s="332" t="s">
        <v>289</v>
      </c>
      <c r="E108" s="332" t="s">
        <v>44</v>
      </c>
      <c r="F108" s="331"/>
      <c r="G108" s="331" t="s">
        <v>38</v>
      </c>
      <c r="H108" s="331"/>
      <c r="I108" s="344"/>
      <c r="J108" s="344"/>
      <c r="K108" s="331"/>
      <c r="L108" s="331"/>
      <c r="M108" s="331"/>
      <c r="N108" s="331"/>
      <c r="O108" s="331"/>
      <c r="P108" s="331"/>
      <c r="Q108" s="331"/>
      <c r="R108" s="331"/>
      <c r="S108" s="331"/>
      <c r="T108" s="331"/>
      <c r="U108" s="331"/>
      <c r="V108" s="344"/>
      <c r="W108" s="332" t="s">
        <v>41</v>
      </c>
      <c r="X108" s="331">
        <v>20</v>
      </c>
      <c r="Y108" s="331">
        <v>80</v>
      </c>
      <c r="Z108" s="331">
        <f t="shared" si="2"/>
        <v>100</v>
      </c>
      <c r="AA108" s="351" t="s">
        <v>42</v>
      </c>
      <c r="AB108" s="352"/>
      <c r="AC108" s="332" t="s">
        <v>41</v>
      </c>
      <c r="AD108" s="351" t="s">
        <v>42</v>
      </c>
      <c r="AE108" s="352"/>
    </row>
    <row r="109" ht="25.2" spans="1:31">
      <c r="A109" s="331">
        <v>10</v>
      </c>
      <c r="B109" s="332" t="s">
        <v>321</v>
      </c>
      <c r="C109" s="331">
        <v>22151055</v>
      </c>
      <c r="D109" s="332" t="s">
        <v>289</v>
      </c>
      <c r="E109" s="332" t="s">
        <v>37</v>
      </c>
      <c r="F109" s="331"/>
      <c r="G109" s="331"/>
      <c r="H109" s="331"/>
      <c r="I109" s="344" t="s">
        <v>38</v>
      </c>
      <c r="J109" s="344"/>
      <c r="K109" s="331"/>
      <c r="L109" s="331"/>
      <c r="M109" s="331"/>
      <c r="N109" s="331"/>
      <c r="O109" s="331"/>
      <c r="P109" s="331"/>
      <c r="Q109" s="331"/>
      <c r="R109" s="331"/>
      <c r="S109" s="331"/>
      <c r="T109" s="331"/>
      <c r="U109" s="331"/>
      <c r="V109" s="344"/>
      <c r="W109" s="332" t="s">
        <v>41</v>
      </c>
      <c r="X109" s="331">
        <v>10</v>
      </c>
      <c r="Y109" s="331">
        <v>80</v>
      </c>
      <c r="Z109" s="331">
        <f t="shared" si="2"/>
        <v>90</v>
      </c>
      <c r="AA109" s="351" t="s">
        <v>42</v>
      </c>
      <c r="AB109" s="352"/>
      <c r="AC109" s="332" t="s">
        <v>41</v>
      </c>
      <c r="AD109" s="351" t="s">
        <v>42</v>
      </c>
      <c r="AE109" s="352"/>
    </row>
    <row r="110" ht="63.6" spans="1:31">
      <c r="A110" s="331">
        <v>11</v>
      </c>
      <c r="B110" s="332" t="s">
        <v>322</v>
      </c>
      <c r="C110" s="338" t="s">
        <v>323</v>
      </c>
      <c r="D110" s="332" t="s">
        <v>324</v>
      </c>
      <c r="E110" s="332" t="s">
        <v>44</v>
      </c>
      <c r="F110" s="331"/>
      <c r="G110" s="331"/>
      <c r="H110" s="331"/>
      <c r="I110" s="345"/>
      <c r="J110" s="345"/>
      <c r="K110" s="345"/>
      <c r="L110" s="331"/>
      <c r="M110" s="345"/>
      <c r="N110" s="332" t="s">
        <v>325</v>
      </c>
      <c r="O110" s="345"/>
      <c r="P110" s="345"/>
      <c r="Q110" s="345"/>
      <c r="R110" s="345"/>
      <c r="S110" s="345"/>
      <c r="T110" s="345"/>
      <c r="U110" s="345"/>
      <c r="V110" s="331"/>
      <c r="W110" s="332" t="s">
        <v>41</v>
      </c>
      <c r="X110" s="331">
        <v>9</v>
      </c>
      <c r="Y110" s="331">
        <v>80</v>
      </c>
      <c r="Z110" s="331">
        <f t="shared" si="2"/>
        <v>89</v>
      </c>
      <c r="AA110" s="351" t="s">
        <v>42</v>
      </c>
      <c r="AB110" s="352"/>
      <c r="AC110" s="332" t="s">
        <v>41</v>
      </c>
      <c r="AD110" s="351" t="s">
        <v>42</v>
      </c>
      <c r="AE110" s="352"/>
    </row>
    <row r="111" ht="48" spans="1:31">
      <c r="A111" s="331">
        <v>12</v>
      </c>
      <c r="B111" s="332" t="s">
        <v>326</v>
      </c>
      <c r="C111" s="331">
        <v>22151106</v>
      </c>
      <c r="D111" s="332" t="s">
        <v>289</v>
      </c>
      <c r="E111" s="332" t="s">
        <v>186</v>
      </c>
      <c r="F111" s="331"/>
      <c r="G111" s="331" t="s">
        <v>90</v>
      </c>
      <c r="H111" s="331"/>
      <c r="I111" s="344"/>
      <c r="J111" s="344"/>
      <c r="K111" s="331"/>
      <c r="L111" s="331"/>
      <c r="M111" s="331"/>
      <c r="N111" s="332" t="s">
        <v>73</v>
      </c>
      <c r="O111" s="331"/>
      <c r="P111" s="331"/>
      <c r="Q111" s="331"/>
      <c r="R111" s="331"/>
      <c r="S111" s="331"/>
      <c r="T111" s="331"/>
      <c r="U111" s="332"/>
      <c r="V111" s="349" t="s">
        <v>327</v>
      </c>
      <c r="W111" s="332" t="s">
        <v>41</v>
      </c>
      <c r="X111" s="331">
        <v>3</v>
      </c>
      <c r="Y111" s="331">
        <v>85.5</v>
      </c>
      <c r="Z111" s="331">
        <f t="shared" si="2"/>
        <v>88.5</v>
      </c>
      <c r="AA111" s="351" t="s">
        <v>42</v>
      </c>
      <c r="AB111" s="351" t="s">
        <v>42</v>
      </c>
      <c r="AC111" s="332" t="s">
        <v>41</v>
      </c>
      <c r="AD111" s="351" t="s">
        <v>42</v>
      </c>
      <c r="AE111" s="351" t="s">
        <v>42</v>
      </c>
    </row>
    <row r="112" ht="25.2" spans="1:31">
      <c r="A112" s="331">
        <v>13</v>
      </c>
      <c r="B112" s="332" t="s">
        <v>328</v>
      </c>
      <c r="C112" s="331">
        <v>22151080</v>
      </c>
      <c r="D112" s="332" t="s">
        <v>289</v>
      </c>
      <c r="E112" s="332" t="s">
        <v>44</v>
      </c>
      <c r="F112" s="331"/>
      <c r="G112" s="331"/>
      <c r="H112" s="331"/>
      <c r="I112" s="344"/>
      <c r="J112" s="344"/>
      <c r="K112" s="331"/>
      <c r="L112" s="331"/>
      <c r="M112" s="332" t="s">
        <v>329</v>
      </c>
      <c r="N112" s="331"/>
      <c r="O112" s="331">
        <v>2.5</v>
      </c>
      <c r="P112" s="331"/>
      <c r="Q112" s="331"/>
      <c r="R112" s="331"/>
      <c r="S112" s="331"/>
      <c r="T112" s="331"/>
      <c r="U112" s="331"/>
      <c r="V112" s="344"/>
      <c r="W112" s="332" t="s">
        <v>41</v>
      </c>
      <c r="X112" s="331">
        <v>6.5</v>
      </c>
      <c r="Y112" s="331">
        <v>80</v>
      </c>
      <c r="Z112" s="331">
        <f t="shared" si="2"/>
        <v>86.5</v>
      </c>
      <c r="AA112" s="351" t="s">
        <v>42</v>
      </c>
      <c r="AB112" s="352"/>
      <c r="AC112" s="332" t="s">
        <v>41</v>
      </c>
      <c r="AD112" s="351" t="s">
        <v>42</v>
      </c>
      <c r="AE112" s="352"/>
    </row>
    <row r="113" ht="38.4" spans="1:31">
      <c r="A113" s="331">
        <v>14</v>
      </c>
      <c r="B113" s="332" t="s">
        <v>330</v>
      </c>
      <c r="C113" s="331">
        <v>22151185</v>
      </c>
      <c r="D113" s="332" t="s">
        <v>289</v>
      </c>
      <c r="E113" s="332" t="s">
        <v>37</v>
      </c>
      <c r="F113" s="331"/>
      <c r="G113" s="331"/>
      <c r="H113" s="331"/>
      <c r="I113" s="344"/>
      <c r="J113" s="344"/>
      <c r="K113" s="331"/>
      <c r="L113" s="331"/>
      <c r="M113" s="331"/>
      <c r="N113" s="332" t="s">
        <v>331</v>
      </c>
      <c r="O113" s="331"/>
      <c r="P113" s="331"/>
      <c r="Q113" s="331"/>
      <c r="R113" s="331"/>
      <c r="S113" s="331"/>
      <c r="T113" s="331"/>
      <c r="U113" s="331"/>
      <c r="V113" s="344"/>
      <c r="W113" s="332" t="s">
        <v>41</v>
      </c>
      <c r="X113" s="331">
        <v>4.2</v>
      </c>
      <c r="Y113" s="331">
        <v>80</v>
      </c>
      <c r="Z113" s="331">
        <v>84.2</v>
      </c>
      <c r="AA113" s="351" t="s">
        <v>42</v>
      </c>
      <c r="AB113" s="352"/>
      <c r="AC113" s="332" t="s">
        <v>41</v>
      </c>
      <c r="AD113" s="351" t="s">
        <v>42</v>
      </c>
      <c r="AE113" s="352"/>
    </row>
    <row r="114" ht="51.6" spans="1:31">
      <c r="A114" s="331">
        <v>15</v>
      </c>
      <c r="B114" s="339" t="s">
        <v>332</v>
      </c>
      <c r="C114" s="340" t="s">
        <v>333</v>
      </c>
      <c r="D114" s="339" t="s">
        <v>334</v>
      </c>
      <c r="E114" s="339" t="s">
        <v>44</v>
      </c>
      <c r="F114" s="341"/>
      <c r="G114" s="341" t="s">
        <v>335</v>
      </c>
      <c r="H114" s="341"/>
      <c r="I114" s="346"/>
      <c r="J114" s="346"/>
      <c r="K114" s="341"/>
      <c r="L114" s="341"/>
      <c r="M114" s="341"/>
      <c r="N114" s="341"/>
      <c r="O114" s="341"/>
      <c r="P114" s="341"/>
      <c r="Q114" s="341"/>
      <c r="R114" s="341"/>
      <c r="S114" s="341"/>
      <c r="T114" s="341"/>
      <c r="U114" s="341"/>
      <c r="V114" s="350" t="s">
        <v>336</v>
      </c>
      <c r="W114" s="332" t="s">
        <v>41</v>
      </c>
      <c r="X114" s="341">
        <v>2</v>
      </c>
      <c r="Y114" s="341">
        <v>81.8</v>
      </c>
      <c r="Z114" s="341">
        <f t="shared" ref="Z114:Z119" si="3">X114+Y114</f>
        <v>83.8</v>
      </c>
      <c r="AA114" s="351"/>
      <c r="AB114" s="351" t="s">
        <v>42</v>
      </c>
      <c r="AC114" s="332" t="s">
        <v>41</v>
      </c>
      <c r="AD114" s="351" t="s">
        <v>42</v>
      </c>
      <c r="AE114" s="352"/>
    </row>
    <row r="115" ht="25.2" spans="1:31">
      <c r="A115" s="331">
        <v>16</v>
      </c>
      <c r="B115" s="332" t="s">
        <v>337</v>
      </c>
      <c r="C115" s="331">
        <v>22151216</v>
      </c>
      <c r="D115" s="332" t="s">
        <v>289</v>
      </c>
      <c r="E115" s="332" t="s">
        <v>37</v>
      </c>
      <c r="F115" s="331"/>
      <c r="G115" s="331"/>
      <c r="H115" s="331"/>
      <c r="I115" s="345"/>
      <c r="J115" s="345"/>
      <c r="K115" s="345"/>
      <c r="L115" s="331"/>
      <c r="M115" s="345"/>
      <c r="N115" s="332" t="s">
        <v>73</v>
      </c>
      <c r="O115" s="331"/>
      <c r="P115" s="331"/>
      <c r="Q115" s="331"/>
      <c r="R115" s="331"/>
      <c r="S115" s="331"/>
      <c r="T115" s="331"/>
      <c r="U115" s="331"/>
      <c r="V115" s="344"/>
      <c r="W115" s="332" t="s">
        <v>57</v>
      </c>
      <c r="X115" s="331">
        <v>3</v>
      </c>
      <c r="Y115" s="331">
        <v>80</v>
      </c>
      <c r="Z115" s="331">
        <f t="shared" si="3"/>
        <v>83</v>
      </c>
      <c r="AA115" s="351" t="s">
        <v>42</v>
      </c>
      <c r="AB115" s="352"/>
      <c r="AC115" s="353" t="s">
        <v>57</v>
      </c>
      <c r="AD115" s="352"/>
      <c r="AE115" s="352"/>
    </row>
    <row r="116" ht="25.2" spans="1:31">
      <c r="A116" s="331">
        <v>17</v>
      </c>
      <c r="B116" s="332" t="s">
        <v>338</v>
      </c>
      <c r="C116" s="331">
        <v>22151031</v>
      </c>
      <c r="D116" s="332" t="s">
        <v>289</v>
      </c>
      <c r="E116" s="332" t="s">
        <v>37</v>
      </c>
      <c r="F116" s="331"/>
      <c r="G116" s="331"/>
      <c r="H116" s="331"/>
      <c r="I116" s="344"/>
      <c r="J116" s="344"/>
      <c r="K116" s="331"/>
      <c r="L116" s="331"/>
      <c r="M116" s="331"/>
      <c r="N116" s="332" t="s">
        <v>73</v>
      </c>
      <c r="O116" s="331"/>
      <c r="P116" s="331"/>
      <c r="Q116" s="331"/>
      <c r="R116" s="331"/>
      <c r="S116" s="331"/>
      <c r="T116" s="331"/>
      <c r="U116" s="331"/>
      <c r="V116" s="344"/>
      <c r="W116" s="332" t="s">
        <v>57</v>
      </c>
      <c r="X116" s="331">
        <v>3</v>
      </c>
      <c r="Y116" s="331">
        <v>80</v>
      </c>
      <c r="Z116" s="331">
        <f t="shared" si="3"/>
        <v>83</v>
      </c>
      <c r="AA116" s="351" t="s">
        <v>42</v>
      </c>
      <c r="AB116" s="352"/>
      <c r="AC116" s="353" t="s">
        <v>57</v>
      </c>
      <c r="AD116" s="352"/>
      <c r="AE116" s="352"/>
    </row>
    <row r="117" ht="25.2" spans="1:31">
      <c r="A117" s="331">
        <v>18</v>
      </c>
      <c r="B117" s="332" t="s">
        <v>339</v>
      </c>
      <c r="C117" s="331" t="s">
        <v>340</v>
      </c>
      <c r="D117" s="332" t="s">
        <v>289</v>
      </c>
      <c r="E117" s="332" t="s">
        <v>37</v>
      </c>
      <c r="F117" s="331"/>
      <c r="G117" s="331"/>
      <c r="H117" s="331"/>
      <c r="I117" s="344"/>
      <c r="J117" s="344"/>
      <c r="K117" s="331"/>
      <c r="L117" s="331"/>
      <c r="M117" s="331"/>
      <c r="N117" s="332" t="s">
        <v>73</v>
      </c>
      <c r="O117" s="331"/>
      <c r="P117" s="331"/>
      <c r="Q117" s="331"/>
      <c r="R117" s="331"/>
      <c r="S117" s="331"/>
      <c r="T117" s="331"/>
      <c r="U117" s="331"/>
      <c r="V117" s="344"/>
      <c r="W117" s="332" t="s">
        <v>57</v>
      </c>
      <c r="X117" s="331">
        <v>3</v>
      </c>
      <c r="Y117" s="331">
        <v>80</v>
      </c>
      <c r="Z117" s="331">
        <f t="shared" si="3"/>
        <v>83</v>
      </c>
      <c r="AA117" s="351" t="s">
        <v>42</v>
      </c>
      <c r="AB117" s="352"/>
      <c r="AC117" s="353" t="s">
        <v>57</v>
      </c>
      <c r="AD117" s="352"/>
      <c r="AE117" s="352"/>
    </row>
    <row r="118" ht="25.2" spans="1:31">
      <c r="A118" s="331">
        <v>19</v>
      </c>
      <c r="B118" s="332" t="s">
        <v>341</v>
      </c>
      <c r="C118" s="338">
        <v>22151028</v>
      </c>
      <c r="D118" s="332" t="s">
        <v>289</v>
      </c>
      <c r="E118" s="332" t="s">
        <v>37</v>
      </c>
      <c r="F118" s="331"/>
      <c r="G118" s="331"/>
      <c r="H118" s="331"/>
      <c r="I118" s="344"/>
      <c r="J118" s="344"/>
      <c r="K118" s="331"/>
      <c r="L118" s="331"/>
      <c r="M118" s="331"/>
      <c r="N118" s="332" t="s">
        <v>73</v>
      </c>
      <c r="O118" s="331"/>
      <c r="P118" s="331"/>
      <c r="Q118" s="331"/>
      <c r="R118" s="331"/>
      <c r="S118" s="331"/>
      <c r="T118" s="331"/>
      <c r="U118" s="331"/>
      <c r="V118" s="344"/>
      <c r="W118" s="332" t="s">
        <v>57</v>
      </c>
      <c r="X118" s="331">
        <v>3</v>
      </c>
      <c r="Y118" s="331">
        <v>80</v>
      </c>
      <c r="Z118" s="331">
        <f t="shared" si="3"/>
        <v>83</v>
      </c>
      <c r="AA118" s="351" t="s">
        <v>42</v>
      </c>
      <c r="AB118" s="352"/>
      <c r="AC118" s="353" t="s">
        <v>57</v>
      </c>
      <c r="AD118" s="352"/>
      <c r="AE118" s="352"/>
    </row>
    <row r="119" ht="75.6" spans="1:31">
      <c r="A119" s="331">
        <v>20</v>
      </c>
      <c r="B119" s="332" t="s">
        <v>342</v>
      </c>
      <c r="C119" s="331">
        <v>22151113</v>
      </c>
      <c r="D119" s="332" t="s">
        <v>289</v>
      </c>
      <c r="E119" s="337" t="s">
        <v>37</v>
      </c>
      <c r="F119" s="331"/>
      <c r="G119" s="331"/>
      <c r="H119" s="331"/>
      <c r="I119" s="344"/>
      <c r="J119" s="344"/>
      <c r="K119" s="331"/>
      <c r="L119" s="331"/>
      <c r="M119" s="331"/>
      <c r="N119" s="331"/>
      <c r="O119" s="331"/>
      <c r="P119" s="331"/>
      <c r="Q119" s="331"/>
      <c r="R119" s="331"/>
      <c r="S119" s="331"/>
      <c r="T119" s="331"/>
      <c r="U119" s="331"/>
      <c r="V119" s="344" t="s">
        <v>343</v>
      </c>
      <c r="W119" s="332" t="s">
        <v>57</v>
      </c>
      <c r="X119" s="331"/>
      <c r="Y119" s="331">
        <v>83</v>
      </c>
      <c r="Z119" s="331">
        <f t="shared" si="3"/>
        <v>83</v>
      </c>
      <c r="AA119" s="352"/>
      <c r="AB119" s="351" t="s">
        <v>42</v>
      </c>
      <c r="AC119" s="353" t="s">
        <v>57</v>
      </c>
      <c r="AD119" s="352"/>
      <c r="AE119" s="352"/>
    </row>
    <row r="120" ht="25.2" spans="1:31">
      <c r="A120" s="331">
        <v>21</v>
      </c>
      <c r="B120" s="132" t="s">
        <v>344</v>
      </c>
      <c r="C120" s="342" t="s">
        <v>345</v>
      </c>
      <c r="D120" s="132" t="s">
        <v>289</v>
      </c>
      <c r="E120" s="132" t="s">
        <v>48</v>
      </c>
      <c r="F120" s="343"/>
      <c r="G120" s="343"/>
      <c r="H120" s="343"/>
      <c r="I120" s="347"/>
      <c r="J120" s="347"/>
      <c r="K120" s="343"/>
      <c r="L120" s="343"/>
      <c r="M120" s="343"/>
      <c r="N120" s="348" t="s">
        <v>73</v>
      </c>
      <c r="O120" s="343"/>
      <c r="P120" s="343"/>
      <c r="Q120" s="343"/>
      <c r="R120" s="343"/>
      <c r="S120" s="343"/>
      <c r="T120" s="343"/>
      <c r="U120" s="343"/>
      <c r="V120" s="347"/>
      <c r="W120" s="132" t="s">
        <v>57</v>
      </c>
      <c r="X120" s="343">
        <v>3</v>
      </c>
      <c r="Y120" s="343">
        <v>80</v>
      </c>
      <c r="Z120" s="343">
        <v>83</v>
      </c>
      <c r="AA120" s="351" t="s">
        <v>42</v>
      </c>
      <c r="AB120" s="352"/>
      <c r="AC120" s="353" t="s">
        <v>57</v>
      </c>
      <c r="AD120" s="352"/>
      <c r="AE120" s="352"/>
    </row>
    <row r="121" ht="64.8" spans="1:31">
      <c r="A121" s="331">
        <v>22</v>
      </c>
      <c r="B121" s="332" t="s">
        <v>346</v>
      </c>
      <c r="C121" s="331">
        <v>22151193</v>
      </c>
      <c r="D121" s="332" t="s">
        <v>289</v>
      </c>
      <c r="E121" s="332" t="s">
        <v>44</v>
      </c>
      <c r="F121" s="331"/>
      <c r="G121" s="331"/>
      <c r="H121" s="331"/>
      <c r="I121" s="344"/>
      <c r="J121" s="344"/>
      <c r="K121" s="331"/>
      <c r="L121" s="331" t="s">
        <v>165</v>
      </c>
      <c r="M121" s="331"/>
      <c r="N121" s="331"/>
      <c r="O121" s="331"/>
      <c r="P121" s="331"/>
      <c r="Q121" s="331"/>
      <c r="R121" s="331"/>
      <c r="S121" s="331"/>
      <c r="T121" s="331"/>
      <c r="U121" s="331"/>
      <c r="V121" s="344" t="s">
        <v>347</v>
      </c>
      <c r="W121" s="332" t="s">
        <v>57</v>
      </c>
      <c r="X121" s="331">
        <v>1.2</v>
      </c>
      <c r="Y121" s="331">
        <v>81.7</v>
      </c>
      <c r="Z121" s="331">
        <f t="shared" ref="Z121:Z137" si="4">X121+Y121</f>
        <v>82.9</v>
      </c>
      <c r="AA121" s="352"/>
      <c r="AB121" s="351" t="s">
        <v>42</v>
      </c>
      <c r="AC121" s="353" t="s">
        <v>57</v>
      </c>
      <c r="AD121" s="352"/>
      <c r="AE121" s="352"/>
    </row>
    <row r="122" ht="51.6" spans="1:31">
      <c r="A122" s="331">
        <v>23</v>
      </c>
      <c r="B122" s="332" t="s">
        <v>348</v>
      </c>
      <c r="C122" s="331">
        <v>22151071</v>
      </c>
      <c r="D122" s="332" t="s">
        <v>289</v>
      </c>
      <c r="E122" s="332" t="s">
        <v>44</v>
      </c>
      <c r="F122" s="331"/>
      <c r="G122" s="331"/>
      <c r="H122" s="331"/>
      <c r="I122" s="344"/>
      <c r="J122" s="344"/>
      <c r="K122" s="331"/>
      <c r="L122" s="331"/>
      <c r="M122" s="331"/>
      <c r="N122" s="331"/>
      <c r="O122" s="331"/>
      <c r="P122" s="331"/>
      <c r="Q122" s="331"/>
      <c r="R122" s="331" t="s">
        <v>349</v>
      </c>
      <c r="S122" s="331"/>
      <c r="T122" s="331"/>
      <c r="U122" s="331"/>
      <c r="V122" s="344"/>
      <c r="W122" s="332" t="s">
        <v>57</v>
      </c>
      <c r="X122" s="331"/>
      <c r="Y122" s="331">
        <v>82</v>
      </c>
      <c r="Z122" s="331">
        <f t="shared" si="4"/>
        <v>82</v>
      </c>
      <c r="AA122" s="352"/>
      <c r="AB122" s="352"/>
      <c r="AC122" s="353" t="s">
        <v>57</v>
      </c>
      <c r="AD122" s="352"/>
      <c r="AE122" s="352"/>
    </row>
    <row r="123" ht="51.6" spans="1:31">
      <c r="A123" s="331">
        <v>24</v>
      </c>
      <c r="B123" s="332" t="s">
        <v>350</v>
      </c>
      <c r="C123" s="331">
        <v>22151065</v>
      </c>
      <c r="D123" s="332" t="s">
        <v>289</v>
      </c>
      <c r="E123" s="332" t="s">
        <v>186</v>
      </c>
      <c r="F123" s="331"/>
      <c r="G123" s="331"/>
      <c r="H123" s="331"/>
      <c r="I123" s="344"/>
      <c r="J123" s="344"/>
      <c r="K123" s="331"/>
      <c r="L123" s="331"/>
      <c r="M123" s="331"/>
      <c r="N123" s="331"/>
      <c r="O123" s="331"/>
      <c r="P123" s="331"/>
      <c r="Q123" s="331"/>
      <c r="R123" s="331"/>
      <c r="S123" s="331"/>
      <c r="T123" s="331"/>
      <c r="U123" s="331"/>
      <c r="V123" s="349" t="s">
        <v>351</v>
      </c>
      <c r="W123" s="332" t="s">
        <v>57</v>
      </c>
      <c r="X123" s="331"/>
      <c r="Y123" s="331">
        <v>81.9</v>
      </c>
      <c r="Z123" s="331">
        <f t="shared" si="4"/>
        <v>81.9</v>
      </c>
      <c r="AA123" s="352"/>
      <c r="AB123" s="351" t="s">
        <v>42</v>
      </c>
      <c r="AC123" s="353" t="s">
        <v>57</v>
      </c>
      <c r="AD123" s="352"/>
      <c r="AE123" s="352"/>
    </row>
    <row r="124" ht="50.4" spans="1:31">
      <c r="A124" s="331">
        <v>25</v>
      </c>
      <c r="B124" s="332" t="s">
        <v>352</v>
      </c>
      <c r="C124" s="338">
        <v>22151023</v>
      </c>
      <c r="D124" s="332" t="s">
        <v>289</v>
      </c>
      <c r="E124" s="332" t="s">
        <v>37</v>
      </c>
      <c r="F124" s="331"/>
      <c r="G124" s="331" t="s">
        <v>90</v>
      </c>
      <c r="H124" s="331"/>
      <c r="I124" s="344"/>
      <c r="J124" s="344"/>
      <c r="K124" s="331"/>
      <c r="L124" s="331"/>
      <c r="M124" s="331"/>
      <c r="N124" s="331"/>
      <c r="O124" s="331"/>
      <c r="P124" s="331"/>
      <c r="Q124" s="331"/>
      <c r="R124" s="331"/>
      <c r="S124" s="331"/>
      <c r="T124" s="331"/>
      <c r="U124" s="331"/>
      <c r="V124" s="349" t="s">
        <v>353</v>
      </c>
      <c r="W124" s="332" t="s">
        <v>57</v>
      </c>
      <c r="X124" s="331"/>
      <c r="Y124" s="331">
        <v>81.5</v>
      </c>
      <c r="Z124" s="331">
        <f t="shared" si="4"/>
        <v>81.5</v>
      </c>
      <c r="AA124" s="352"/>
      <c r="AB124" s="351" t="s">
        <v>42</v>
      </c>
      <c r="AC124" s="353" t="s">
        <v>57</v>
      </c>
      <c r="AD124" s="352"/>
      <c r="AE124" s="352"/>
    </row>
    <row r="125" ht="51.6" spans="1:31">
      <c r="A125" s="331">
        <v>26</v>
      </c>
      <c r="B125" s="332" t="s">
        <v>354</v>
      </c>
      <c r="C125" s="331">
        <v>22151024</v>
      </c>
      <c r="D125" s="332" t="s">
        <v>289</v>
      </c>
      <c r="E125" s="332" t="s">
        <v>37</v>
      </c>
      <c r="F125" s="331"/>
      <c r="G125" s="331" t="s">
        <v>90</v>
      </c>
      <c r="H125" s="331"/>
      <c r="I125" s="344"/>
      <c r="J125" s="344"/>
      <c r="K125" s="331"/>
      <c r="L125" s="331"/>
      <c r="M125" s="331"/>
      <c r="N125" s="331"/>
      <c r="O125" s="331"/>
      <c r="P125" s="331"/>
      <c r="Q125" s="331"/>
      <c r="R125" s="331"/>
      <c r="S125" s="331"/>
      <c r="T125" s="331"/>
      <c r="U125" s="331"/>
      <c r="V125" s="349" t="s">
        <v>355</v>
      </c>
      <c r="W125" s="332" t="s">
        <v>57</v>
      </c>
      <c r="X125" s="331"/>
      <c r="Y125" s="331">
        <v>81.5</v>
      </c>
      <c r="Z125" s="331">
        <f t="shared" si="4"/>
        <v>81.5</v>
      </c>
      <c r="AA125" s="352"/>
      <c r="AB125" s="351" t="s">
        <v>42</v>
      </c>
      <c r="AC125" s="353" t="s">
        <v>57</v>
      </c>
      <c r="AD125" s="352"/>
      <c r="AE125" s="352"/>
    </row>
    <row r="126" ht="25.2" spans="1:31">
      <c r="A126" s="331">
        <v>27</v>
      </c>
      <c r="B126" s="332" t="s">
        <v>356</v>
      </c>
      <c r="C126" s="338">
        <v>22151059</v>
      </c>
      <c r="D126" s="332" t="s">
        <v>289</v>
      </c>
      <c r="E126" s="332" t="s">
        <v>37</v>
      </c>
      <c r="F126" s="331"/>
      <c r="G126" s="331"/>
      <c r="H126" s="331"/>
      <c r="I126" s="345"/>
      <c r="J126" s="345"/>
      <c r="K126" s="345"/>
      <c r="L126" s="331"/>
      <c r="M126" s="345"/>
      <c r="N126" s="345"/>
      <c r="O126" s="345"/>
      <c r="P126" s="345"/>
      <c r="Q126" s="345"/>
      <c r="R126" s="345"/>
      <c r="S126" s="345"/>
      <c r="T126" s="345"/>
      <c r="U126" s="345"/>
      <c r="V126" s="331"/>
      <c r="W126" s="332" t="s">
        <v>57</v>
      </c>
      <c r="X126" s="331"/>
      <c r="Y126" s="331">
        <v>80</v>
      </c>
      <c r="Z126" s="331">
        <f t="shared" si="4"/>
        <v>80</v>
      </c>
      <c r="AA126" s="352"/>
      <c r="AB126" s="352"/>
      <c r="AC126" s="353" t="s">
        <v>57</v>
      </c>
      <c r="AD126" s="352"/>
      <c r="AE126" s="352"/>
    </row>
    <row r="127" ht="25.2" spans="1:31">
      <c r="A127" s="331">
        <v>28</v>
      </c>
      <c r="B127" s="332" t="s">
        <v>357</v>
      </c>
      <c r="C127" s="331">
        <v>22151236</v>
      </c>
      <c r="D127" s="332" t="s">
        <v>289</v>
      </c>
      <c r="E127" s="332" t="s">
        <v>37</v>
      </c>
      <c r="F127" s="331"/>
      <c r="G127" s="331"/>
      <c r="H127" s="331"/>
      <c r="I127" s="344"/>
      <c r="J127" s="344"/>
      <c r="K127" s="331"/>
      <c r="L127" s="331"/>
      <c r="M127" s="331"/>
      <c r="N127" s="331"/>
      <c r="O127" s="331"/>
      <c r="P127" s="331"/>
      <c r="Q127" s="331"/>
      <c r="R127" s="331"/>
      <c r="S127" s="331"/>
      <c r="T127" s="331"/>
      <c r="U127" s="331"/>
      <c r="V127" s="344"/>
      <c r="W127" s="332" t="s">
        <v>57</v>
      </c>
      <c r="X127" s="331"/>
      <c r="Y127" s="331">
        <v>80</v>
      </c>
      <c r="Z127" s="331">
        <f t="shared" si="4"/>
        <v>80</v>
      </c>
      <c r="AA127" s="352"/>
      <c r="AB127" s="352"/>
      <c r="AC127" s="353" t="s">
        <v>57</v>
      </c>
      <c r="AD127" s="352"/>
      <c r="AE127" s="352"/>
    </row>
    <row r="128" ht="25.2" spans="1:31">
      <c r="A128" s="331">
        <v>29</v>
      </c>
      <c r="B128" s="332" t="s">
        <v>358</v>
      </c>
      <c r="C128" s="331">
        <v>22151209</v>
      </c>
      <c r="D128" s="332" t="s">
        <v>289</v>
      </c>
      <c r="E128" s="332" t="s">
        <v>87</v>
      </c>
      <c r="F128" s="331"/>
      <c r="G128" s="331"/>
      <c r="H128" s="331"/>
      <c r="I128" s="344"/>
      <c r="J128" s="344"/>
      <c r="K128" s="331"/>
      <c r="L128" s="331"/>
      <c r="M128" s="331"/>
      <c r="N128" s="331"/>
      <c r="O128" s="331"/>
      <c r="P128" s="331"/>
      <c r="Q128" s="331"/>
      <c r="R128" s="331"/>
      <c r="S128" s="331"/>
      <c r="T128" s="331"/>
      <c r="U128" s="331"/>
      <c r="V128" s="344"/>
      <c r="W128" s="332" t="s">
        <v>57</v>
      </c>
      <c r="X128" s="331"/>
      <c r="Y128" s="331">
        <v>80</v>
      </c>
      <c r="Z128" s="331">
        <f t="shared" si="4"/>
        <v>80</v>
      </c>
      <c r="AA128" s="352"/>
      <c r="AB128" s="352"/>
      <c r="AC128" s="353" t="s">
        <v>57</v>
      </c>
      <c r="AD128" s="352"/>
      <c r="AE128" s="352"/>
    </row>
    <row r="129" ht="25.2" spans="1:31">
      <c r="A129" s="331">
        <v>30</v>
      </c>
      <c r="B129" s="332" t="s">
        <v>359</v>
      </c>
      <c r="C129" s="331">
        <v>22151090</v>
      </c>
      <c r="D129" s="332" t="s">
        <v>289</v>
      </c>
      <c r="E129" s="332" t="s">
        <v>37</v>
      </c>
      <c r="F129" s="331"/>
      <c r="G129" s="331"/>
      <c r="H129" s="331"/>
      <c r="I129" s="344"/>
      <c r="J129" s="344"/>
      <c r="K129" s="331"/>
      <c r="L129" s="331"/>
      <c r="M129" s="331"/>
      <c r="N129" s="331"/>
      <c r="O129" s="331"/>
      <c r="P129" s="331"/>
      <c r="Q129" s="331"/>
      <c r="R129" s="331"/>
      <c r="S129" s="331"/>
      <c r="T129" s="331"/>
      <c r="U129" s="331"/>
      <c r="V129" s="344"/>
      <c r="W129" s="332" t="s">
        <v>57</v>
      </c>
      <c r="X129" s="331"/>
      <c r="Y129" s="331">
        <v>80</v>
      </c>
      <c r="Z129" s="331">
        <f t="shared" si="4"/>
        <v>80</v>
      </c>
      <c r="AA129" s="352"/>
      <c r="AB129" s="352"/>
      <c r="AC129" s="353" t="s">
        <v>57</v>
      </c>
      <c r="AD129" s="352"/>
      <c r="AE129" s="352"/>
    </row>
    <row r="130" ht="25.2" spans="1:31">
      <c r="A130" s="331">
        <v>31</v>
      </c>
      <c r="B130" s="332" t="s">
        <v>360</v>
      </c>
      <c r="C130" s="331">
        <v>22151046</v>
      </c>
      <c r="D130" s="332" t="s">
        <v>289</v>
      </c>
      <c r="E130" s="332" t="s">
        <v>87</v>
      </c>
      <c r="F130" s="331"/>
      <c r="G130" s="331"/>
      <c r="H130" s="331"/>
      <c r="I130" s="344"/>
      <c r="J130" s="344"/>
      <c r="K130" s="331"/>
      <c r="L130" s="331"/>
      <c r="M130" s="331"/>
      <c r="N130" s="331"/>
      <c r="O130" s="331"/>
      <c r="P130" s="331"/>
      <c r="Q130" s="331"/>
      <c r="R130" s="331"/>
      <c r="S130" s="331"/>
      <c r="T130" s="331"/>
      <c r="U130" s="331"/>
      <c r="V130" s="344"/>
      <c r="W130" s="332" t="s">
        <v>57</v>
      </c>
      <c r="X130" s="331"/>
      <c r="Y130" s="331">
        <v>80</v>
      </c>
      <c r="Z130" s="331">
        <f t="shared" si="4"/>
        <v>80</v>
      </c>
      <c r="AA130" s="352"/>
      <c r="AB130" s="352"/>
      <c r="AC130" s="353" t="s">
        <v>57</v>
      </c>
      <c r="AD130" s="352"/>
      <c r="AE130" s="352"/>
    </row>
    <row r="131" ht="25.2" spans="1:31">
      <c r="A131" s="331">
        <v>32</v>
      </c>
      <c r="B131" s="332" t="s">
        <v>361</v>
      </c>
      <c r="C131" s="331">
        <v>22151041</v>
      </c>
      <c r="D131" s="332" t="s">
        <v>289</v>
      </c>
      <c r="E131" s="332" t="s">
        <v>37</v>
      </c>
      <c r="F131" s="331"/>
      <c r="G131" s="331"/>
      <c r="H131" s="331"/>
      <c r="I131" s="344"/>
      <c r="J131" s="344"/>
      <c r="K131" s="331"/>
      <c r="L131" s="331"/>
      <c r="M131" s="331"/>
      <c r="N131" s="331"/>
      <c r="O131" s="331"/>
      <c r="P131" s="331"/>
      <c r="Q131" s="331"/>
      <c r="R131" s="331"/>
      <c r="S131" s="331"/>
      <c r="T131" s="331"/>
      <c r="U131" s="331"/>
      <c r="V131" s="344"/>
      <c r="W131" s="332" t="s">
        <v>57</v>
      </c>
      <c r="X131" s="331"/>
      <c r="Y131" s="331">
        <v>80</v>
      </c>
      <c r="Z131" s="331">
        <f t="shared" si="4"/>
        <v>80</v>
      </c>
      <c r="AA131" s="352"/>
      <c r="AB131" s="352"/>
      <c r="AC131" s="353" t="s">
        <v>57</v>
      </c>
      <c r="AD131" s="352"/>
      <c r="AE131" s="352"/>
    </row>
    <row r="132" ht="25.2" spans="1:31">
      <c r="A132" s="331">
        <v>33</v>
      </c>
      <c r="B132" s="332" t="s">
        <v>362</v>
      </c>
      <c r="C132" s="338">
        <v>22151003</v>
      </c>
      <c r="D132" s="332" t="s">
        <v>289</v>
      </c>
      <c r="E132" s="332" t="s">
        <v>37</v>
      </c>
      <c r="F132" s="331"/>
      <c r="G132" s="331"/>
      <c r="H132" s="331"/>
      <c r="I132" s="344"/>
      <c r="J132" s="344"/>
      <c r="K132" s="331"/>
      <c r="L132" s="331"/>
      <c r="M132" s="331"/>
      <c r="N132" s="331"/>
      <c r="O132" s="331"/>
      <c r="P132" s="331"/>
      <c r="Q132" s="331"/>
      <c r="R132" s="331"/>
      <c r="S132" s="331"/>
      <c r="T132" s="331"/>
      <c r="U132" s="331"/>
      <c r="V132" s="344"/>
      <c r="W132" s="332" t="s">
        <v>57</v>
      </c>
      <c r="X132" s="331"/>
      <c r="Y132" s="331">
        <v>80</v>
      </c>
      <c r="Z132" s="331">
        <f t="shared" si="4"/>
        <v>80</v>
      </c>
      <c r="AA132" s="352"/>
      <c r="AB132" s="352"/>
      <c r="AC132" s="353" t="s">
        <v>57</v>
      </c>
      <c r="AD132" s="352"/>
      <c r="AE132" s="352"/>
    </row>
    <row r="133" ht="25.2" spans="1:31">
      <c r="A133" s="331">
        <v>34</v>
      </c>
      <c r="B133" s="332" t="s">
        <v>363</v>
      </c>
      <c r="C133" s="331">
        <v>22151222</v>
      </c>
      <c r="D133" s="332" t="s">
        <v>289</v>
      </c>
      <c r="E133" s="332" t="s">
        <v>44</v>
      </c>
      <c r="F133" s="331"/>
      <c r="G133" s="331"/>
      <c r="H133" s="331"/>
      <c r="I133" s="344"/>
      <c r="J133" s="344"/>
      <c r="K133" s="331"/>
      <c r="L133" s="331"/>
      <c r="M133" s="331"/>
      <c r="N133" s="331"/>
      <c r="O133" s="331"/>
      <c r="P133" s="331"/>
      <c r="Q133" s="331"/>
      <c r="R133" s="331"/>
      <c r="S133" s="331"/>
      <c r="T133" s="331"/>
      <c r="U133" s="331"/>
      <c r="V133" s="344"/>
      <c r="W133" s="332" t="s">
        <v>57</v>
      </c>
      <c r="X133" s="331"/>
      <c r="Y133" s="331">
        <v>80</v>
      </c>
      <c r="Z133" s="331">
        <f t="shared" si="4"/>
        <v>80</v>
      </c>
      <c r="AA133" s="352"/>
      <c r="AB133" s="352"/>
      <c r="AC133" s="353" t="s">
        <v>57</v>
      </c>
      <c r="AD133" s="352"/>
      <c r="AE133" s="352"/>
    </row>
    <row r="134" ht="25.2" spans="1:31">
      <c r="A134" s="331">
        <v>35</v>
      </c>
      <c r="B134" s="332" t="s">
        <v>364</v>
      </c>
      <c r="C134" s="338">
        <v>22151109</v>
      </c>
      <c r="D134" s="332" t="s">
        <v>289</v>
      </c>
      <c r="E134" s="332" t="s">
        <v>37</v>
      </c>
      <c r="F134" s="331"/>
      <c r="G134" s="331"/>
      <c r="H134" s="331"/>
      <c r="I134" s="344"/>
      <c r="J134" s="344"/>
      <c r="K134" s="331"/>
      <c r="L134" s="331"/>
      <c r="M134" s="331"/>
      <c r="N134" s="331"/>
      <c r="O134" s="331"/>
      <c r="P134" s="331"/>
      <c r="Q134" s="331"/>
      <c r="R134" s="331"/>
      <c r="S134" s="331"/>
      <c r="T134" s="331"/>
      <c r="U134" s="331"/>
      <c r="V134" s="344"/>
      <c r="W134" s="332" t="s">
        <v>57</v>
      </c>
      <c r="X134" s="331"/>
      <c r="Y134" s="331">
        <v>80</v>
      </c>
      <c r="Z134" s="331">
        <f t="shared" si="4"/>
        <v>80</v>
      </c>
      <c r="AA134" s="352"/>
      <c r="AB134" s="352"/>
      <c r="AC134" s="353" t="s">
        <v>57</v>
      </c>
      <c r="AD134" s="352"/>
      <c r="AE134" s="352"/>
    </row>
    <row r="135" ht="25.2" spans="1:31">
      <c r="A135" s="331">
        <v>36</v>
      </c>
      <c r="B135" s="332" t="s">
        <v>365</v>
      </c>
      <c r="C135" s="338">
        <v>22151019</v>
      </c>
      <c r="D135" s="332" t="s">
        <v>289</v>
      </c>
      <c r="E135" s="332" t="s">
        <v>37</v>
      </c>
      <c r="F135" s="331"/>
      <c r="G135" s="331"/>
      <c r="H135" s="331"/>
      <c r="I135" s="344"/>
      <c r="J135" s="344"/>
      <c r="K135" s="331"/>
      <c r="L135" s="331"/>
      <c r="M135" s="331"/>
      <c r="N135" s="331"/>
      <c r="O135" s="331"/>
      <c r="P135" s="331"/>
      <c r="Q135" s="331"/>
      <c r="R135" s="331"/>
      <c r="S135" s="331"/>
      <c r="T135" s="331"/>
      <c r="U135" s="331"/>
      <c r="V135" s="344"/>
      <c r="W135" s="332" t="s">
        <v>57</v>
      </c>
      <c r="X135" s="331"/>
      <c r="Y135" s="331">
        <v>80</v>
      </c>
      <c r="Z135" s="331">
        <f t="shared" si="4"/>
        <v>80</v>
      </c>
      <c r="AA135" s="352"/>
      <c r="AB135" s="352"/>
      <c r="AC135" s="353" t="s">
        <v>57</v>
      </c>
      <c r="AD135" s="352"/>
      <c r="AE135" s="352"/>
    </row>
    <row r="136" ht="25.2" spans="1:31">
      <c r="A136" s="331">
        <v>37</v>
      </c>
      <c r="B136" s="332" t="s">
        <v>366</v>
      </c>
      <c r="C136" s="338" t="s">
        <v>367</v>
      </c>
      <c r="D136" s="332" t="s">
        <v>289</v>
      </c>
      <c r="E136" s="332" t="s">
        <v>87</v>
      </c>
      <c r="F136" s="331"/>
      <c r="G136" s="331"/>
      <c r="H136" s="331"/>
      <c r="I136" s="344"/>
      <c r="J136" s="344"/>
      <c r="K136" s="331"/>
      <c r="L136" s="331"/>
      <c r="M136" s="331"/>
      <c r="N136" s="331"/>
      <c r="O136" s="331"/>
      <c r="P136" s="331"/>
      <c r="Q136" s="331"/>
      <c r="R136" s="331"/>
      <c r="S136" s="331"/>
      <c r="T136" s="331"/>
      <c r="U136" s="331"/>
      <c r="V136" s="344"/>
      <c r="W136" s="332" t="s">
        <v>57</v>
      </c>
      <c r="X136" s="331"/>
      <c r="Y136" s="331">
        <v>80</v>
      </c>
      <c r="Z136" s="331">
        <f t="shared" si="4"/>
        <v>80</v>
      </c>
      <c r="AA136" s="352"/>
      <c r="AB136" s="352"/>
      <c r="AC136" s="353" t="s">
        <v>57</v>
      </c>
      <c r="AD136" s="352"/>
      <c r="AE136" s="352"/>
    </row>
    <row r="137" ht="25.2" spans="1:31">
      <c r="A137" s="331">
        <v>38</v>
      </c>
      <c r="B137" s="332" t="s">
        <v>368</v>
      </c>
      <c r="C137" s="331">
        <v>22151102</v>
      </c>
      <c r="D137" s="332" t="s">
        <v>289</v>
      </c>
      <c r="E137" s="332" t="s">
        <v>37</v>
      </c>
      <c r="F137" s="331"/>
      <c r="G137" s="331"/>
      <c r="H137" s="331"/>
      <c r="I137" s="344"/>
      <c r="J137" s="344"/>
      <c r="K137" s="331"/>
      <c r="L137" s="331"/>
      <c r="M137" s="331"/>
      <c r="N137" s="331"/>
      <c r="O137" s="331"/>
      <c r="P137" s="331"/>
      <c r="Q137" s="331"/>
      <c r="R137" s="331"/>
      <c r="S137" s="331"/>
      <c r="T137" s="331"/>
      <c r="U137" s="331"/>
      <c r="V137" s="344"/>
      <c r="W137" s="332" t="s">
        <v>57</v>
      </c>
      <c r="X137" s="331"/>
      <c r="Y137" s="331">
        <v>80</v>
      </c>
      <c r="Z137" s="331">
        <f t="shared" si="4"/>
        <v>80</v>
      </c>
      <c r="AA137" s="352"/>
      <c r="AB137" s="352"/>
      <c r="AC137" s="353" t="s">
        <v>57</v>
      </c>
      <c r="AD137" s="352"/>
      <c r="AE137" s="352"/>
    </row>
    <row r="138" spans="1:31">
      <c r="A138" s="320"/>
      <c r="B138" s="320"/>
      <c r="C138" s="320"/>
      <c r="D138" s="320"/>
      <c r="E138" s="320"/>
      <c r="F138" s="320"/>
      <c r="G138" s="320"/>
      <c r="H138" s="320"/>
      <c r="I138" s="320"/>
      <c r="J138" s="320"/>
      <c r="K138" s="320"/>
      <c r="L138" s="320"/>
      <c r="M138" s="320"/>
      <c r="N138" s="320"/>
      <c r="O138" s="320"/>
      <c r="P138" s="320"/>
      <c r="Q138" s="320"/>
      <c r="R138" s="320"/>
      <c r="S138" s="320"/>
      <c r="T138" s="320"/>
      <c r="U138" s="320"/>
      <c r="V138" s="320"/>
      <c r="W138" s="320"/>
      <c r="X138" s="320"/>
      <c r="Y138" s="320"/>
      <c r="Z138" s="320"/>
      <c r="AA138" s="320"/>
      <c r="AB138" s="320"/>
      <c r="AC138" s="320"/>
      <c r="AD138" s="320"/>
      <c r="AE138" s="320"/>
    </row>
    <row r="139" ht="25.2" spans="1:31">
      <c r="A139" s="291">
        <v>1</v>
      </c>
      <c r="B139" s="354" t="s">
        <v>369</v>
      </c>
      <c r="C139" s="291">
        <v>22151093</v>
      </c>
      <c r="D139" s="354" t="s">
        <v>370</v>
      </c>
      <c r="E139" s="354" t="s">
        <v>208</v>
      </c>
      <c r="F139" s="291"/>
      <c r="G139" s="291" t="s">
        <v>371</v>
      </c>
      <c r="H139" s="291"/>
      <c r="I139" s="291"/>
      <c r="J139" s="291"/>
      <c r="K139" s="291"/>
      <c r="L139" s="291"/>
      <c r="M139" s="291"/>
      <c r="N139" s="291"/>
      <c r="O139" s="291"/>
      <c r="P139" s="291"/>
      <c r="Q139" s="291"/>
      <c r="R139" s="291"/>
      <c r="S139" s="291"/>
      <c r="T139" s="291"/>
      <c r="U139" s="291"/>
      <c r="V139" s="291"/>
      <c r="W139" s="354" t="s">
        <v>41</v>
      </c>
      <c r="X139" s="291">
        <v>20</v>
      </c>
      <c r="Y139" s="291">
        <v>80</v>
      </c>
      <c r="Z139" s="291">
        <v>100</v>
      </c>
      <c r="AA139" s="360" t="s">
        <v>42</v>
      </c>
      <c r="AB139" s="291"/>
      <c r="AC139" s="360" t="s">
        <v>41</v>
      </c>
      <c r="AD139" s="360" t="s">
        <v>42</v>
      </c>
      <c r="AE139" s="291"/>
    </row>
    <row r="140" ht="52.8" spans="1:31">
      <c r="A140" s="291">
        <v>2</v>
      </c>
      <c r="B140" s="354" t="s">
        <v>372</v>
      </c>
      <c r="C140" s="291">
        <v>22151136</v>
      </c>
      <c r="D140" s="354" t="s">
        <v>370</v>
      </c>
      <c r="E140" s="354" t="s">
        <v>87</v>
      </c>
      <c r="F140" s="291"/>
      <c r="G140" s="291" t="s">
        <v>90</v>
      </c>
      <c r="H140" s="291"/>
      <c r="I140" s="359"/>
      <c r="J140" s="359"/>
      <c r="K140" s="291"/>
      <c r="L140" s="291"/>
      <c r="M140" s="291"/>
      <c r="N140" s="354" t="s">
        <v>373</v>
      </c>
      <c r="O140" s="291">
        <v>10</v>
      </c>
      <c r="P140" s="291"/>
      <c r="Q140" s="291"/>
      <c r="R140" s="291"/>
      <c r="S140" s="291"/>
      <c r="T140" s="291"/>
      <c r="U140" s="291"/>
      <c r="V140" s="359" t="s">
        <v>374</v>
      </c>
      <c r="W140" s="354" t="s">
        <v>41</v>
      </c>
      <c r="X140" s="291">
        <v>13</v>
      </c>
      <c r="Y140" s="291">
        <v>81.7</v>
      </c>
      <c r="Z140" s="291">
        <f t="shared" ref="Z140:Z142" si="5">X140+Y140</f>
        <v>94.7</v>
      </c>
      <c r="AA140" s="360" t="s">
        <v>42</v>
      </c>
      <c r="AB140" s="360" t="s">
        <v>42</v>
      </c>
      <c r="AC140" s="360" t="s">
        <v>41</v>
      </c>
      <c r="AD140" s="360" t="s">
        <v>42</v>
      </c>
      <c r="AE140" s="360" t="s">
        <v>42</v>
      </c>
    </row>
    <row r="141" ht="124.8" spans="1:31">
      <c r="A141" s="291">
        <v>3</v>
      </c>
      <c r="B141" s="354" t="s">
        <v>375</v>
      </c>
      <c r="C141" s="291">
        <v>22151182</v>
      </c>
      <c r="D141" s="354" t="s">
        <v>370</v>
      </c>
      <c r="E141" s="354" t="s">
        <v>87</v>
      </c>
      <c r="F141" s="291"/>
      <c r="G141" s="291"/>
      <c r="H141" s="291"/>
      <c r="I141" s="359" t="s">
        <v>165</v>
      </c>
      <c r="J141" s="359"/>
      <c r="K141" s="291"/>
      <c r="L141" s="291"/>
      <c r="M141" s="291"/>
      <c r="N141" s="291"/>
      <c r="O141" s="291"/>
      <c r="P141" s="291"/>
      <c r="Q141" s="291"/>
      <c r="R141" s="291"/>
      <c r="S141" s="291"/>
      <c r="T141" s="291"/>
      <c r="U141" s="291"/>
      <c r="V141" s="359" t="s">
        <v>376</v>
      </c>
      <c r="W141" s="354" t="s">
        <v>41</v>
      </c>
      <c r="X141" s="291">
        <v>4</v>
      </c>
      <c r="Y141" s="291">
        <v>85</v>
      </c>
      <c r="Z141" s="291">
        <f t="shared" si="5"/>
        <v>89</v>
      </c>
      <c r="AA141" s="360" t="s">
        <v>42</v>
      </c>
      <c r="AB141" s="360" t="s">
        <v>42</v>
      </c>
      <c r="AC141" s="360" t="s">
        <v>41</v>
      </c>
      <c r="AD141" s="360" t="s">
        <v>42</v>
      </c>
      <c r="AE141" s="360" t="s">
        <v>42</v>
      </c>
    </row>
    <row r="142" ht="51.6" spans="1:31">
      <c r="A142" s="291">
        <v>4</v>
      </c>
      <c r="B142" s="354" t="s">
        <v>377</v>
      </c>
      <c r="C142" s="291">
        <v>22151240</v>
      </c>
      <c r="D142" s="354" t="s">
        <v>370</v>
      </c>
      <c r="E142" s="354" t="s">
        <v>208</v>
      </c>
      <c r="F142" s="291"/>
      <c r="G142" s="291" t="s">
        <v>90</v>
      </c>
      <c r="H142" s="291"/>
      <c r="I142" s="359"/>
      <c r="J142" s="359"/>
      <c r="K142" s="291"/>
      <c r="L142" s="291"/>
      <c r="M142" s="291"/>
      <c r="N142" s="354" t="s">
        <v>378</v>
      </c>
      <c r="O142" s="291"/>
      <c r="P142" s="291"/>
      <c r="Q142" s="291"/>
      <c r="R142" s="291"/>
      <c r="S142" s="291"/>
      <c r="T142" s="291"/>
      <c r="U142" s="291"/>
      <c r="V142" s="359" t="s">
        <v>379</v>
      </c>
      <c r="W142" s="354" t="s">
        <v>41</v>
      </c>
      <c r="X142" s="291">
        <v>3</v>
      </c>
      <c r="Y142" s="291">
        <v>85.1</v>
      </c>
      <c r="Z142" s="291">
        <f t="shared" si="5"/>
        <v>88.1</v>
      </c>
      <c r="AA142" s="360" t="s">
        <v>42</v>
      </c>
      <c r="AB142" s="360" t="s">
        <v>42</v>
      </c>
      <c r="AC142" s="360" t="s">
        <v>41</v>
      </c>
      <c r="AD142" s="360" t="s">
        <v>42</v>
      </c>
      <c r="AE142" s="360" t="s">
        <v>42</v>
      </c>
    </row>
    <row r="143" ht="75.6" spans="1:31">
      <c r="A143" s="291">
        <v>5</v>
      </c>
      <c r="B143" s="354" t="s">
        <v>380</v>
      </c>
      <c r="C143" s="355">
        <v>22151162</v>
      </c>
      <c r="D143" s="354" t="s">
        <v>370</v>
      </c>
      <c r="E143" s="354" t="s">
        <v>208</v>
      </c>
      <c r="F143" s="291"/>
      <c r="G143" s="291"/>
      <c r="H143" s="291" t="s">
        <v>38</v>
      </c>
      <c r="I143" s="359"/>
      <c r="J143" s="359"/>
      <c r="K143" s="291"/>
      <c r="L143" s="291"/>
      <c r="M143" s="291"/>
      <c r="N143" s="291"/>
      <c r="O143" s="291"/>
      <c r="P143" s="291"/>
      <c r="Q143" s="291"/>
      <c r="R143" s="291"/>
      <c r="S143" s="291"/>
      <c r="T143" s="291"/>
      <c r="U143" s="291"/>
      <c r="V143" s="359" t="s">
        <v>381</v>
      </c>
      <c r="W143" s="354" t="s">
        <v>41</v>
      </c>
      <c r="X143" s="291">
        <v>6</v>
      </c>
      <c r="Y143" s="291">
        <v>81.9</v>
      </c>
      <c r="Z143" s="291">
        <f t="shared" ref="Z143:Z147" si="6">Y143+X143</f>
        <v>87.9</v>
      </c>
      <c r="AA143" s="360" t="s">
        <v>42</v>
      </c>
      <c r="AB143" s="360" t="s">
        <v>42</v>
      </c>
      <c r="AC143" s="360" t="s">
        <v>41</v>
      </c>
      <c r="AD143" s="360" t="s">
        <v>42</v>
      </c>
      <c r="AE143" s="360" t="s">
        <v>42</v>
      </c>
    </row>
    <row r="144" ht="88.8" spans="1:31">
      <c r="A144" s="291">
        <v>6</v>
      </c>
      <c r="B144" s="354" t="s">
        <v>382</v>
      </c>
      <c r="C144" s="291">
        <v>22151207</v>
      </c>
      <c r="D144" s="354" t="s">
        <v>370</v>
      </c>
      <c r="E144" s="354" t="s">
        <v>87</v>
      </c>
      <c r="F144" s="291"/>
      <c r="G144" s="291" t="s">
        <v>90</v>
      </c>
      <c r="H144" s="291"/>
      <c r="I144" s="359"/>
      <c r="J144" s="359"/>
      <c r="K144" s="291"/>
      <c r="L144" s="291"/>
      <c r="M144" s="291"/>
      <c r="N144" s="354" t="s">
        <v>378</v>
      </c>
      <c r="O144" s="291"/>
      <c r="P144" s="291"/>
      <c r="Q144" s="291"/>
      <c r="R144" s="291"/>
      <c r="S144" s="291"/>
      <c r="T144" s="291"/>
      <c r="U144" s="291"/>
      <c r="V144" s="359" t="s">
        <v>383</v>
      </c>
      <c r="W144" s="354" t="s">
        <v>41</v>
      </c>
      <c r="X144" s="291">
        <v>3</v>
      </c>
      <c r="Y144" s="291">
        <v>83.5</v>
      </c>
      <c r="Z144" s="291">
        <f t="shared" si="6"/>
        <v>86.5</v>
      </c>
      <c r="AA144" s="360" t="s">
        <v>42</v>
      </c>
      <c r="AB144" s="360" t="s">
        <v>42</v>
      </c>
      <c r="AC144" s="360" t="s">
        <v>41</v>
      </c>
      <c r="AD144" s="360" t="s">
        <v>42</v>
      </c>
      <c r="AE144" s="360" t="s">
        <v>42</v>
      </c>
    </row>
    <row r="145" ht="116.4" spans="1:31">
      <c r="A145" s="291">
        <v>7</v>
      </c>
      <c r="B145" s="354" t="s">
        <v>384</v>
      </c>
      <c r="C145" s="291">
        <v>22151221</v>
      </c>
      <c r="D145" s="354" t="s">
        <v>370</v>
      </c>
      <c r="E145" s="354" t="s">
        <v>208</v>
      </c>
      <c r="F145" s="291"/>
      <c r="G145" s="276"/>
      <c r="H145" s="276"/>
      <c r="I145" s="291"/>
      <c r="J145" s="291"/>
      <c r="K145" s="276"/>
      <c r="L145" s="276"/>
      <c r="M145" s="291"/>
      <c r="N145" s="354" t="s">
        <v>378</v>
      </c>
      <c r="O145" s="291"/>
      <c r="P145" s="291"/>
      <c r="Q145" s="291"/>
      <c r="R145" s="291"/>
      <c r="S145" s="291"/>
      <c r="T145" s="276"/>
      <c r="U145" s="276"/>
      <c r="V145" s="359" t="s">
        <v>385</v>
      </c>
      <c r="W145" s="354" t="s">
        <v>41</v>
      </c>
      <c r="X145" s="291">
        <v>3</v>
      </c>
      <c r="Y145" s="291">
        <v>83.2</v>
      </c>
      <c r="Z145" s="291">
        <f>X145+Y145</f>
        <v>86.2</v>
      </c>
      <c r="AA145" s="360" t="s">
        <v>42</v>
      </c>
      <c r="AB145" s="360" t="s">
        <v>42</v>
      </c>
      <c r="AC145" s="360" t="s">
        <v>41</v>
      </c>
      <c r="AD145" s="360" t="s">
        <v>42</v>
      </c>
      <c r="AE145" s="360" t="s">
        <v>42</v>
      </c>
    </row>
    <row r="146" ht="38.4" spans="1:31">
      <c r="A146" s="291">
        <v>8</v>
      </c>
      <c r="B146" s="354" t="s">
        <v>386</v>
      </c>
      <c r="C146" s="291">
        <v>22151199</v>
      </c>
      <c r="D146" s="354" t="s">
        <v>370</v>
      </c>
      <c r="E146" s="354" t="s">
        <v>154</v>
      </c>
      <c r="F146" s="291"/>
      <c r="G146" s="291"/>
      <c r="H146" s="291"/>
      <c r="I146" s="276"/>
      <c r="J146" s="276"/>
      <c r="K146" s="276"/>
      <c r="L146" s="291"/>
      <c r="M146" s="276"/>
      <c r="N146" s="354" t="s">
        <v>373</v>
      </c>
      <c r="O146" s="276"/>
      <c r="P146" s="276"/>
      <c r="Q146" s="276"/>
      <c r="R146" s="276"/>
      <c r="S146" s="276"/>
      <c r="T146" s="276"/>
      <c r="U146" s="276"/>
      <c r="V146" s="291"/>
      <c r="W146" s="354" t="s">
        <v>41</v>
      </c>
      <c r="X146" s="291">
        <v>5</v>
      </c>
      <c r="Y146" s="291">
        <v>80</v>
      </c>
      <c r="Z146" s="291">
        <f t="shared" si="6"/>
        <v>85</v>
      </c>
      <c r="AA146" s="360" t="s">
        <v>42</v>
      </c>
      <c r="AB146" s="291"/>
      <c r="AC146" s="360" t="s">
        <v>41</v>
      </c>
      <c r="AD146" s="360" t="s">
        <v>42</v>
      </c>
      <c r="AE146" s="291"/>
    </row>
    <row r="147" ht="75.6" spans="1:31">
      <c r="A147" s="291">
        <v>9</v>
      </c>
      <c r="B147" s="354" t="s">
        <v>387</v>
      </c>
      <c r="C147" s="291">
        <v>22151148</v>
      </c>
      <c r="D147" s="354" t="s">
        <v>370</v>
      </c>
      <c r="E147" s="354" t="s">
        <v>87</v>
      </c>
      <c r="F147" s="291"/>
      <c r="G147" s="291" t="s">
        <v>90</v>
      </c>
      <c r="H147" s="291"/>
      <c r="I147" s="359"/>
      <c r="J147" s="359"/>
      <c r="K147" s="291"/>
      <c r="L147" s="291"/>
      <c r="M147" s="291"/>
      <c r="N147" s="291"/>
      <c r="O147" s="291"/>
      <c r="P147" s="291" t="s">
        <v>388</v>
      </c>
      <c r="Q147" s="291"/>
      <c r="R147" s="291"/>
      <c r="S147" s="291"/>
      <c r="T147" s="291"/>
      <c r="U147" s="291"/>
      <c r="V147" s="359" t="s">
        <v>389</v>
      </c>
      <c r="W147" s="354" t="s">
        <v>41</v>
      </c>
      <c r="X147" s="291">
        <v>2</v>
      </c>
      <c r="Y147" s="291">
        <v>81.4</v>
      </c>
      <c r="Z147" s="291">
        <f t="shared" si="6"/>
        <v>83.4</v>
      </c>
      <c r="AA147" s="360" t="s">
        <v>42</v>
      </c>
      <c r="AB147" s="360" t="s">
        <v>42</v>
      </c>
      <c r="AC147" s="360" t="s">
        <v>41</v>
      </c>
      <c r="AD147" s="360" t="s">
        <v>42</v>
      </c>
      <c r="AE147" s="360" t="s">
        <v>42</v>
      </c>
    </row>
    <row r="148" ht="38.4" spans="1:31">
      <c r="A148" s="291">
        <v>10</v>
      </c>
      <c r="B148" s="354" t="s">
        <v>390</v>
      </c>
      <c r="C148" s="291">
        <v>22151161</v>
      </c>
      <c r="D148" s="354" t="s">
        <v>370</v>
      </c>
      <c r="E148" s="354" t="s">
        <v>154</v>
      </c>
      <c r="F148" s="291"/>
      <c r="G148" s="291" t="s">
        <v>90</v>
      </c>
      <c r="H148" s="291"/>
      <c r="I148" s="359"/>
      <c r="J148" s="359"/>
      <c r="K148" s="291"/>
      <c r="L148" s="291"/>
      <c r="M148" s="291"/>
      <c r="N148" s="354" t="s">
        <v>373</v>
      </c>
      <c r="O148" s="291"/>
      <c r="P148" s="291"/>
      <c r="Q148" s="291"/>
      <c r="R148" s="291"/>
      <c r="S148" s="291"/>
      <c r="T148" s="291"/>
      <c r="U148" s="291"/>
      <c r="V148" s="359"/>
      <c r="W148" s="354" t="s">
        <v>41</v>
      </c>
      <c r="X148" s="291">
        <v>3</v>
      </c>
      <c r="Y148" s="291">
        <v>80</v>
      </c>
      <c r="Z148" s="291">
        <v>83</v>
      </c>
      <c r="AA148" s="360" t="s">
        <v>42</v>
      </c>
      <c r="AB148" s="291"/>
      <c r="AC148" s="360" t="s">
        <v>41</v>
      </c>
      <c r="AD148" s="360" t="s">
        <v>42</v>
      </c>
      <c r="AE148" s="291"/>
    </row>
    <row r="149" ht="64.8" spans="1:31">
      <c r="A149" s="291">
        <v>11</v>
      </c>
      <c r="B149" s="354" t="s">
        <v>391</v>
      </c>
      <c r="C149" s="291">
        <v>22151157</v>
      </c>
      <c r="D149" s="354" t="s">
        <v>370</v>
      </c>
      <c r="E149" s="354" t="s">
        <v>87</v>
      </c>
      <c r="F149" s="291"/>
      <c r="G149" s="291"/>
      <c r="H149" s="291"/>
      <c r="I149" s="359"/>
      <c r="J149" s="359"/>
      <c r="K149" s="291"/>
      <c r="L149" s="291"/>
      <c r="M149" s="291"/>
      <c r="N149" s="291"/>
      <c r="O149" s="291"/>
      <c r="P149" s="291"/>
      <c r="Q149" s="291"/>
      <c r="R149" s="291"/>
      <c r="S149" s="291"/>
      <c r="T149" s="291"/>
      <c r="U149" s="291"/>
      <c r="V149" s="359" t="s">
        <v>392</v>
      </c>
      <c r="W149" s="354" t="s">
        <v>41</v>
      </c>
      <c r="X149" s="291"/>
      <c r="Y149" s="291">
        <v>83</v>
      </c>
      <c r="Z149" s="291">
        <v>83</v>
      </c>
      <c r="AA149" s="291"/>
      <c r="AB149" s="360" t="s">
        <v>42</v>
      </c>
      <c r="AC149" s="360" t="s">
        <v>41</v>
      </c>
      <c r="AD149" s="360" t="s">
        <v>42</v>
      </c>
      <c r="AE149" s="291"/>
    </row>
    <row r="150" ht="25.2" spans="1:31">
      <c r="A150" s="291">
        <v>12</v>
      </c>
      <c r="B150" s="354" t="s">
        <v>393</v>
      </c>
      <c r="C150" s="291">
        <v>22151231</v>
      </c>
      <c r="D150" s="354" t="s">
        <v>370</v>
      </c>
      <c r="E150" s="354" t="s">
        <v>154</v>
      </c>
      <c r="F150" s="291"/>
      <c r="G150" s="291"/>
      <c r="H150" s="291"/>
      <c r="I150" s="359"/>
      <c r="J150" s="359"/>
      <c r="K150" s="291"/>
      <c r="L150" s="291"/>
      <c r="M150" s="291"/>
      <c r="N150" s="291"/>
      <c r="O150" s="291"/>
      <c r="P150" s="291"/>
      <c r="Q150" s="291"/>
      <c r="R150" s="291"/>
      <c r="S150" s="291"/>
      <c r="T150" s="291"/>
      <c r="U150" s="291"/>
      <c r="V150" s="359"/>
      <c r="W150" s="354" t="s">
        <v>57</v>
      </c>
      <c r="X150" s="291"/>
      <c r="Y150" s="291">
        <v>80</v>
      </c>
      <c r="Z150" s="291">
        <v>80</v>
      </c>
      <c r="AA150" s="291"/>
      <c r="AB150" s="291"/>
      <c r="AC150" s="360" t="s">
        <v>57</v>
      </c>
      <c r="AD150" s="291"/>
      <c r="AE150" s="291"/>
    </row>
    <row r="151" ht="25.2" spans="1:31">
      <c r="A151" s="291">
        <v>13</v>
      </c>
      <c r="B151" s="354" t="s">
        <v>394</v>
      </c>
      <c r="C151" s="356">
        <v>22151166</v>
      </c>
      <c r="D151" s="354" t="s">
        <v>370</v>
      </c>
      <c r="E151" s="354" t="s">
        <v>208</v>
      </c>
      <c r="F151" s="291"/>
      <c r="G151" s="291" t="s">
        <v>90</v>
      </c>
      <c r="H151" s="291"/>
      <c r="I151" s="291"/>
      <c r="J151" s="359"/>
      <c r="K151" s="291"/>
      <c r="L151" s="291"/>
      <c r="M151" s="291"/>
      <c r="N151" s="291"/>
      <c r="O151" s="291"/>
      <c r="P151" s="291"/>
      <c r="Q151" s="291"/>
      <c r="R151" s="291"/>
      <c r="S151" s="291"/>
      <c r="T151" s="291"/>
      <c r="U151" s="291"/>
      <c r="V151" s="359"/>
      <c r="W151" s="354" t="s">
        <v>57</v>
      </c>
      <c r="X151" s="291"/>
      <c r="Y151" s="291">
        <v>80</v>
      </c>
      <c r="Z151" s="291">
        <f>Y151+X151</f>
        <v>80</v>
      </c>
      <c r="AA151" s="291"/>
      <c r="AB151" s="291"/>
      <c r="AC151" s="360" t="s">
        <v>57</v>
      </c>
      <c r="AD151" s="291"/>
      <c r="AE151" s="291"/>
    </row>
    <row r="152" ht="25.2" spans="1:31">
      <c r="A152" s="291">
        <v>14</v>
      </c>
      <c r="B152" s="354" t="s">
        <v>395</v>
      </c>
      <c r="C152" s="355">
        <v>22151226</v>
      </c>
      <c r="D152" s="354" t="s">
        <v>370</v>
      </c>
      <c r="E152" s="354" t="s">
        <v>208</v>
      </c>
      <c r="F152" s="291"/>
      <c r="G152" s="291" t="s">
        <v>90</v>
      </c>
      <c r="H152" s="291"/>
      <c r="I152" s="359"/>
      <c r="J152" s="359"/>
      <c r="K152" s="291"/>
      <c r="L152" s="291"/>
      <c r="M152" s="291"/>
      <c r="N152" s="291"/>
      <c r="O152" s="291"/>
      <c r="P152" s="291"/>
      <c r="Q152" s="291"/>
      <c r="R152" s="291"/>
      <c r="S152" s="291"/>
      <c r="T152" s="291"/>
      <c r="U152" s="291"/>
      <c r="V152" s="359"/>
      <c r="W152" s="354" t="s">
        <v>57</v>
      </c>
      <c r="X152" s="291"/>
      <c r="Y152" s="291">
        <v>80</v>
      </c>
      <c r="Z152" s="291">
        <v>80</v>
      </c>
      <c r="AA152" s="291"/>
      <c r="AB152" s="291"/>
      <c r="AC152" s="360" t="s">
        <v>57</v>
      </c>
      <c r="AD152" s="291"/>
      <c r="AE152" s="291"/>
    </row>
    <row r="153" ht="25.2" spans="1:31">
      <c r="A153" s="291">
        <v>15</v>
      </c>
      <c r="B153" s="354" t="s">
        <v>396</v>
      </c>
      <c r="C153" s="355">
        <v>22151200</v>
      </c>
      <c r="D153" s="354" t="s">
        <v>370</v>
      </c>
      <c r="E153" s="354" t="s">
        <v>87</v>
      </c>
      <c r="F153" s="291"/>
      <c r="G153" s="291" t="s">
        <v>90</v>
      </c>
      <c r="H153" s="291"/>
      <c r="I153" s="359"/>
      <c r="J153" s="359"/>
      <c r="K153" s="291"/>
      <c r="L153" s="291"/>
      <c r="M153" s="291"/>
      <c r="N153" s="291"/>
      <c r="O153" s="291"/>
      <c r="P153" s="291"/>
      <c r="Q153" s="291"/>
      <c r="R153" s="291"/>
      <c r="S153" s="291"/>
      <c r="T153" s="291"/>
      <c r="U153" s="291"/>
      <c r="V153" s="359"/>
      <c r="W153" s="354" t="s">
        <v>57</v>
      </c>
      <c r="X153" s="291"/>
      <c r="Y153" s="291">
        <v>80</v>
      </c>
      <c r="Z153" s="291">
        <v>80</v>
      </c>
      <c r="AA153" s="291"/>
      <c r="AB153" s="291"/>
      <c r="AC153" s="360" t="s">
        <v>57</v>
      </c>
      <c r="AD153" s="291"/>
      <c r="AE153" s="291"/>
    </row>
    <row r="154" ht="25.2" spans="1:31">
      <c r="A154" s="291">
        <v>16</v>
      </c>
      <c r="B154" s="354" t="s">
        <v>397</v>
      </c>
      <c r="C154" s="355">
        <v>22151144</v>
      </c>
      <c r="D154" s="354" t="s">
        <v>370</v>
      </c>
      <c r="E154" s="354" t="s">
        <v>154</v>
      </c>
      <c r="F154" s="291"/>
      <c r="G154" s="291" t="s">
        <v>90</v>
      </c>
      <c r="H154" s="291"/>
      <c r="I154" s="359"/>
      <c r="J154" s="359"/>
      <c r="K154" s="291"/>
      <c r="L154" s="291"/>
      <c r="M154" s="291"/>
      <c r="N154" s="291"/>
      <c r="O154" s="291"/>
      <c r="P154" s="291"/>
      <c r="Q154" s="291"/>
      <c r="R154" s="291"/>
      <c r="S154" s="291"/>
      <c r="T154" s="291"/>
      <c r="U154" s="291"/>
      <c r="V154" s="359"/>
      <c r="W154" s="354" t="s">
        <v>57</v>
      </c>
      <c r="X154" s="291"/>
      <c r="Y154" s="291">
        <v>80</v>
      </c>
      <c r="Z154" s="291">
        <v>80</v>
      </c>
      <c r="AA154" s="291"/>
      <c r="AB154" s="291"/>
      <c r="AC154" s="360" t="s">
        <v>57</v>
      </c>
      <c r="AD154" s="291"/>
      <c r="AE154" s="291"/>
    </row>
    <row r="155" ht="25.2" spans="1:31">
      <c r="A155" s="291">
        <v>17</v>
      </c>
      <c r="B155" s="354" t="s">
        <v>398</v>
      </c>
      <c r="C155" s="355">
        <v>22151197</v>
      </c>
      <c r="D155" s="354" t="s">
        <v>370</v>
      </c>
      <c r="E155" s="354" t="s">
        <v>154</v>
      </c>
      <c r="F155" s="291"/>
      <c r="G155" s="291"/>
      <c r="H155" s="291"/>
      <c r="I155" s="276"/>
      <c r="J155" s="276"/>
      <c r="K155" s="276"/>
      <c r="L155" s="291"/>
      <c r="M155" s="276"/>
      <c r="N155" s="276"/>
      <c r="O155" s="276"/>
      <c r="P155" s="276"/>
      <c r="Q155" s="276"/>
      <c r="R155" s="276"/>
      <c r="S155" s="276"/>
      <c r="T155" s="276"/>
      <c r="U155" s="276"/>
      <c r="V155" s="291"/>
      <c r="W155" s="354" t="s">
        <v>57</v>
      </c>
      <c r="X155" s="291"/>
      <c r="Y155" s="291">
        <v>80</v>
      </c>
      <c r="Z155" s="291">
        <v>80</v>
      </c>
      <c r="AA155" s="291"/>
      <c r="AB155" s="291"/>
      <c r="AC155" s="360" t="s">
        <v>57</v>
      </c>
      <c r="AD155" s="291"/>
      <c r="AE155" s="291"/>
    </row>
    <row r="156" ht="25.2" spans="1:31">
      <c r="A156" s="291">
        <v>18</v>
      </c>
      <c r="B156" s="354" t="s">
        <v>399</v>
      </c>
      <c r="C156" s="355">
        <v>22151122</v>
      </c>
      <c r="D156" s="354" t="s">
        <v>370</v>
      </c>
      <c r="E156" s="354" t="s">
        <v>154</v>
      </c>
      <c r="F156" s="291"/>
      <c r="G156" s="291" t="s">
        <v>90</v>
      </c>
      <c r="H156" s="291"/>
      <c r="I156" s="359"/>
      <c r="J156" s="359"/>
      <c r="K156" s="291"/>
      <c r="L156" s="291"/>
      <c r="M156" s="291"/>
      <c r="N156" s="291"/>
      <c r="O156" s="291"/>
      <c r="P156" s="291"/>
      <c r="Q156" s="291"/>
      <c r="R156" s="291"/>
      <c r="S156" s="291"/>
      <c r="T156" s="291"/>
      <c r="U156" s="291"/>
      <c r="V156" s="359"/>
      <c r="W156" s="354" t="s">
        <v>57</v>
      </c>
      <c r="X156" s="291"/>
      <c r="Y156" s="291">
        <v>80</v>
      </c>
      <c r="Z156" s="291">
        <v>80</v>
      </c>
      <c r="AA156" s="291"/>
      <c r="AB156" s="291"/>
      <c r="AC156" s="360" t="s">
        <v>57</v>
      </c>
      <c r="AD156" s="291"/>
      <c r="AE156" s="291"/>
    </row>
    <row r="157" ht="25.2" spans="1:31">
      <c r="A157" s="291">
        <v>19</v>
      </c>
      <c r="B157" s="354" t="s">
        <v>400</v>
      </c>
      <c r="C157" s="355">
        <v>22151187</v>
      </c>
      <c r="D157" s="354" t="s">
        <v>370</v>
      </c>
      <c r="E157" s="354" t="s">
        <v>154</v>
      </c>
      <c r="F157" s="291"/>
      <c r="G157" s="291"/>
      <c r="H157" s="291"/>
      <c r="I157" s="359"/>
      <c r="J157" s="359"/>
      <c r="K157" s="291"/>
      <c r="L157" s="291"/>
      <c r="M157" s="291"/>
      <c r="N157" s="291"/>
      <c r="O157" s="291"/>
      <c r="P157" s="291"/>
      <c r="Q157" s="291"/>
      <c r="R157" s="291"/>
      <c r="S157" s="291"/>
      <c r="T157" s="291"/>
      <c r="U157" s="291"/>
      <c r="V157" s="359"/>
      <c r="W157" s="354" t="s">
        <v>57</v>
      </c>
      <c r="X157" s="291"/>
      <c r="Y157" s="291">
        <v>80</v>
      </c>
      <c r="Z157" s="291">
        <v>80</v>
      </c>
      <c r="AA157" s="291"/>
      <c r="AB157" s="291"/>
      <c r="AC157" s="360" t="s">
        <v>57</v>
      </c>
      <c r="AD157" s="291"/>
      <c r="AE157" s="291"/>
    </row>
    <row r="158" ht="25.2" spans="1:31">
      <c r="A158" s="291">
        <v>20</v>
      </c>
      <c r="B158" s="354" t="s">
        <v>401</v>
      </c>
      <c r="C158" s="355">
        <v>22151092</v>
      </c>
      <c r="D158" s="354" t="s">
        <v>370</v>
      </c>
      <c r="E158" s="354" t="s">
        <v>154</v>
      </c>
      <c r="F158" s="291"/>
      <c r="G158" s="291"/>
      <c r="H158" s="291"/>
      <c r="I158" s="359"/>
      <c r="J158" s="359"/>
      <c r="K158" s="291"/>
      <c r="L158" s="291"/>
      <c r="M158" s="291"/>
      <c r="N158" s="291"/>
      <c r="O158" s="291"/>
      <c r="P158" s="291"/>
      <c r="Q158" s="291"/>
      <c r="R158" s="291"/>
      <c r="S158" s="291"/>
      <c r="T158" s="291"/>
      <c r="U158" s="291"/>
      <c r="V158" s="359"/>
      <c r="W158" s="354" t="s">
        <v>57</v>
      </c>
      <c r="X158" s="291"/>
      <c r="Y158" s="291">
        <v>80</v>
      </c>
      <c r="Z158" s="291">
        <v>80</v>
      </c>
      <c r="AA158" s="291"/>
      <c r="AB158" s="291"/>
      <c r="AC158" s="360" t="s">
        <v>57</v>
      </c>
      <c r="AD158" s="291"/>
      <c r="AE158" s="291"/>
    </row>
    <row r="159" ht="25.2" spans="1:31">
      <c r="A159" s="291">
        <v>21</v>
      </c>
      <c r="B159" s="354" t="s">
        <v>402</v>
      </c>
      <c r="C159" s="355">
        <v>22151129</v>
      </c>
      <c r="D159" s="354" t="s">
        <v>370</v>
      </c>
      <c r="E159" s="354" t="s">
        <v>154</v>
      </c>
      <c r="F159" s="291"/>
      <c r="G159" s="291"/>
      <c r="H159" s="291"/>
      <c r="I159" s="359"/>
      <c r="J159" s="359"/>
      <c r="K159" s="291"/>
      <c r="L159" s="291"/>
      <c r="M159" s="291"/>
      <c r="N159" s="291"/>
      <c r="O159" s="291"/>
      <c r="P159" s="291"/>
      <c r="Q159" s="291"/>
      <c r="R159" s="291"/>
      <c r="S159" s="291"/>
      <c r="T159" s="291"/>
      <c r="U159" s="291"/>
      <c r="V159" s="359"/>
      <c r="W159" s="354" t="s">
        <v>57</v>
      </c>
      <c r="X159" s="291"/>
      <c r="Y159" s="291">
        <v>80</v>
      </c>
      <c r="Z159" s="291">
        <v>80</v>
      </c>
      <c r="AA159" s="291"/>
      <c r="AB159" s="291"/>
      <c r="AC159" s="360" t="s">
        <v>57</v>
      </c>
      <c r="AD159" s="291"/>
      <c r="AE159" s="291"/>
    </row>
    <row r="160" ht="25.2" spans="1:31">
      <c r="A160" s="291">
        <v>22</v>
      </c>
      <c r="B160" s="354" t="s">
        <v>403</v>
      </c>
      <c r="C160" s="355">
        <v>22151079</v>
      </c>
      <c r="D160" s="354" t="s">
        <v>370</v>
      </c>
      <c r="E160" s="354" t="s">
        <v>154</v>
      </c>
      <c r="F160" s="291"/>
      <c r="G160" s="291"/>
      <c r="H160" s="291"/>
      <c r="I160" s="359"/>
      <c r="J160" s="359"/>
      <c r="K160" s="291"/>
      <c r="L160" s="291"/>
      <c r="M160" s="291"/>
      <c r="N160" s="291"/>
      <c r="O160" s="291"/>
      <c r="P160" s="291"/>
      <c r="Q160" s="291"/>
      <c r="R160" s="291"/>
      <c r="S160" s="291"/>
      <c r="T160" s="291"/>
      <c r="U160" s="291"/>
      <c r="V160" s="359"/>
      <c r="W160" s="354" t="s">
        <v>57</v>
      </c>
      <c r="X160" s="291"/>
      <c r="Y160" s="291">
        <v>80</v>
      </c>
      <c r="Z160" s="291">
        <v>80</v>
      </c>
      <c r="AA160" s="291"/>
      <c r="AB160" s="291"/>
      <c r="AC160" s="360" t="s">
        <v>57</v>
      </c>
      <c r="AD160" s="291"/>
      <c r="AE160" s="291"/>
    </row>
    <row r="161" ht="25.2" spans="1:31">
      <c r="A161" s="291">
        <v>23</v>
      </c>
      <c r="B161" s="354" t="s">
        <v>404</v>
      </c>
      <c r="C161" s="355">
        <v>22151074</v>
      </c>
      <c r="D161" s="354" t="s">
        <v>370</v>
      </c>
      <c r="E161" s="354" t="s">
        <v>154</v>
      </c>
      <c r="F161" s="291"/>
      <c r="G161" s="291"/>
      <c r="H161" s="291"/>
      <c r="I161" s="359"/>
      <c r="J161" s="359"/>
      <c r="K161" s="291"/>
      <c r="L161" s="291"/>
      <c r="M161" s="291"/>
      <c r="N161" s="291"/>
      <c r="O161" s="291"/>
      <c r="P161" s="291"/>
      <c r="Q161" s="291"/>
      <c r="R161" s="291"/>
      <c r="S161" s="291"/>
      <c r="T161" s="291"/>
      <c r="U161" s="291"/>
      <c r="V161" s="359"/>
      <c r="W161" s="354" t="s">
        <v>57</v>
      </c>
      <c r="X161" s="291"/>
      <c r="Y161" s="291">
        <v>80</v>
      </c>
      <c r="Z161" s="291">
        <v>80</v>
      </c>
      <c r="AA161" s="291"/>
      <c r="AB161" s="291"/>
      <c r="AC161" s="360" t="s">
        <v>57</v>
      </c>
      <c r="AD161" s="291"/>
      <c r="AE161" s="291"/>
    </row>
    <row r="162" ht="25.2" spans="1:31">
      <c r="A162" s="291">
        <v>24</v>
      </c>
      <c r="B162" s="354" t="s">
        <v>405</v>
      </c>
      <c r="C162" s="355">
        <v>22151050</v>
      </c>
      <c r="D162" s="354" t="s">
        <v>370</v>
      </c>
      <c r="E162" s="354" t="s">
        <v>154</v>
      </c>
      <c r="F162" s="291"/>
      <c r="G162" s="291"/>
      <c r="H162" s="291"/>
      <c r="I162" s="359"/>
      <c r="J162" s="359"/>
      <c r="K162" s="291"/>
      <c r="L162" s="291"/>
      <c r="M162" s="291"/>
      <c r="N162" s="291"/>
      <c r="O162" s="291"/>
      <c r="P162" s="291"/>
      <c r="Q162" s="291"/>
      <c r="R162" s="291"/>
      <c r="S162" s="291"/>
      <c r="T162" s="291"/>
      <c r="U162" s="291"/>
      <c r="V162" s="359"/>
      <c r="W162" s="354" t="s">
        <v>57</v>
      </c>
      <c r="X162" s="291"/>
      <c r="Y162" s="291">
        <v>80</v>
      </c>
      <c r="Z162" s="291">
        <v>80</v>
      </c>
      <c r="AA162" s="291"/>
      <c r="AB162" s="291"/>
      <c r="AC162" s="360" t="s">
        <v>57</v>
      </c>
      <c r="AD162" s="291"/>
      <c r="AE162" s="291"/>
    </row>
    <row r="163" ht="25.2" spans="1:31">
      <c r="A163" s="291">
        <v>25</v>
      </c>
      <c r="B163" s="354" t="s">
        <v>406</v>
      </c>
      <c r="C163" s="355">
        <v>22151151</v>
      </c>
      <c r="D163" s="354" t="s">
        <v>370</v>
      </c>
      <c r="E163" s="354" t="s">
        <v>154</v>
      </c>
      <c r="F163" s="291"/>
      <c r="G163" s="291"/>
      <c r="H163" s="291"/>
      <c r="I163" s="359"/>
      <c r="J163" s="359"/>
      <c r="K163" s="291"/>
      <c r="L163" s="291"/>
      <c r="M163" s="291"/>
      <c r="N163" s="291"/>
      <c r="O163" s="291"/>
      <c r="P163" s="291"/>
      <c r="Q163" s="291"/>
      <c r="R163" s="291"/>
      <c r="S163" s="291"/>
      <c r="T163" s="291"/>
      <c r="U163" s="291"/>
      <c r="V163" s="359"/>
      <c r="W163" s="354" t="s">
        <v>57</v>
      </c>
      <c r="X163" s="291"/>
      <c r="Y163" s="291">
        <v>80</v>
      </c>
      <c r="Z163" s="291">
        <v>80</v>
      </c>
      <c r="AA163" s="291"/>
      <c r="AB163" s="291"/>
      <c r="AC163" s="360" t="s">
        <v>57</v>
      </c>
      <c r="AD163" s="291"/>
      <c r="AE163" s="291"/>
    </row>
    <row r="164" ht="25.2" spans="1:31">
      <c r="A164" s="291">
        <v>26</v>
      </c>
      <c r="B164" s="354" t="s">
        <v>407</v>
      </c>
      <c r="C164" s="355">
        <v>22151145</v>
      </c>
      <c r="D164" s="354" t="s">
        <v>370</v>
      </c>
      <c r="E164" s="354" t="s">
        <v>87</v>
      </c>
      <c r="F164" s="291"/>
      <c r="G164" s="291"/>
      <c r="H164" s="291"/>
      <c r="I164" s="359"/>
      <c r="J164" s="359"/>
      <c r="K164" s="291"/>
      <c r="L164" s="291"/>
      <c r="M164" s="291"/>
      <c r="N164" s="291"/>
      <c r="O164" s="291"/>
      <c r="P164" s="291"/>
      <c r="Q164" s="291"/>
      <c r="R164" s="291"/>
      <c r="S164" s="291"/>
      <c r="T164" s="291"/>
      <c r="U164" s="291"/>
      <c r="V164" s="359"/>
      <c r="W164" s="354" t="s">
        <v>57</v>
      </c>
      <c r="X164" s="291"/>
      <c r="Y164" s="291">
        <v>80</v>
      </c>
      <c r="Z164" s="291">
        <v>80</v>
      </c>
      <c r="AA164" s="291"/>
      <c r="AB164" s="291"/>
      <c r="AC164" s="360" t="s">
        <v>57</v>
      </c>
      <c r="AD164" s="291"/>
      <c r="AE164" s="291"/>
    </row>
    <row r="165" ht="25.2" spans="1:31">
      <c r="A165" s="291">
        <v>27</v>
      </c>
      <c r="B165" s="354" t="s">
        <v>408</v>
      </c>
      <c r="C165" s="355">
        <v>22151100</v>
      </c>
      <c r="D165" s="354" t="s">
        <v>370</v>
      </c>
      <c r="E165" s="354" t="s">
        <v>87</v>
      </c>
      <c r="F165" s="291"/>
      <c r="G165" s="291"/>
      <c r="H165" s="291"/>
      <c r="I165" s="359"/>
      <c r="J165" s="359"/>
      <c r="K165" s="291"/>
      <c r="L165" s="291"/>
      <c r="M165" s="291"/>
      <c r="N165" s="291"/>
      <c r="O165" s="291"/>
      <c r="P165" s="291"/>
      <c r="Q165" s="291"/>
      <c r="R165" s="291"/>
      <c r="S165" s="291"/>
      <c r="T165" s="291"/>
      <c r="U165" s="291"/>
      <c r="V165" s="359"/>
      <c r="W165" s="354" t="s">
        <v>57</v>
      </c>
      <c r="X165" s="291"/>
      <c r="Y165" s="291">
        <v>80</v>
      </c>
      <c r="Z165" s="291">
        <v>80</v>
      </c>
      <c r="AA165" s="291"/>
      <c r="AB165" s="291"/>
      <c r="AC165" s="360" t="s">
        <v>57</v>
      </c>
      <c r="AD165" s="291"/>
      <c r="AE165" s="291"/>
    </row>
    <row r="166" ht="25.2" spans="1:31">
      <c r="A166" s="291">
        <v>28</v>
      </c>
      <c r="B166" s="354" t="s">
        <v>409</v>
      </c>
      <c r="C166" s="355">
        <v>22151078</v>
      </c>
      <c r="D166" s="354" t="s">
        <v>370</v>
      </c>
      <c r="E166" s="354" t="s">
        <v>48</v>
      </c>
      <c r="F166" s="291"/>
      <c r="G166" s="291"/>
      <c r="H166" s="291"/>
      <c r="I166" s="359"/>
      <c r="J166" s="359"/>
      <c r="K166" s="291"/>
      <c r="L166" s="291"/>
      <c r="M166" s="291"/>
      <c r="N166" s="291"/>
      <c r="O166" s="291"/>
      <c r="P166" s="291"/>
      <c r="Q166" s="291"/>
      <c r="R166" s="291"/>
      <c r="S166" s="291"/>
      <c r="T166" s="291"/>
      <c r="U166" s="291"/>
      <c r="V166" s="359"/>
      <c r="W166" s="354" t="s">
        <v>57</v>
      </c>
      <c r="X166" s="291"/>
      <c r="Y166" s="291">
        <v>80</v>
      </c>
      <c r="Z166" s="291">
        <v>80</v>
      </c>
      <c r="AA166" s="291"/>
      <c r="AB166" s="291"/>
      <c r="AC166" s="360" t="s">
        <v>57</v>
      </c>
      <c r="AD166" s="291"/>
      <c r="AE166" s="291"/>
    </row>
    <row r="167" ht="25.2" spans="1:31">
      <c r="A167" s="291">
        <v>29</v>
      </c>
      <c r="B167" s="354" t="s">
        <v>410</v>
      </c>
      <c r="C167" s="355">
        <v>22151009</v>
      </c>
      <c r="D167" s="354" t="s">
        <v>370</v>
      </c>
      <c r="E167" s="354" t="s">
        <v>154</v>
      </c>
      <c r="F167" s="291"/>
      <c r="G167" s="291"/>
      <c r="H167" s="291"/>
      <c r="I167" s="359"/>
      <c r="J167" s="359"/>
      <c r="K167" s="291"/>
      <c r="L167" s="291"/>
      <c r="M167" s="291"/>
      <c r="N167" s="291"/>
      <c r="O167" s="291"/>
      <c r="P167" s="291"/>
      <c r="Q167" s="291"/>
      <c r="R167" s="291"/>
      <c r="S167" s="291"/>
      <c r="T167" s="291"/>
      <c r="U167" s="291"/>
      <c r="V167" s="359"/>
      <c r="W167" s="354" t="s">
        <v>57</v>
      </c>
      <c r="X167" s="291"/>
      <c r="Y167" s="291">
        <v>80</v>
      </c>
      <c r="Z167" s="291">
        <v>80</v>
      </c>
      <c r="AA167" s="291"/>
      <c r="AB167" s="291"/>
      <c r="AC167" s="360" t="s">
        <v>57</v>
      </c>
      <c r="AD167" s="291"/>
      <c r="AE167" s="291"/>
    </row>
    <row r="168" ht="25.2" spans="1:31">
      <c r="A168" s="291">
        <v>30</v>
      </c>
      <c r="B168" s="354" t="s">
        <v>411</v>
      </c>
      <c r="C168" s="355">
        <v>22151002</v>
      </c>
      <c r="D168" s="354" t="s">
        <v>370</v>
      </c>
      <c r="E168" s="354" t="s">
        <v>154</v>
      </c>
      <c r="F168" s="291"/>
      <c r="G168" s="291"/>
      <c r="H168" s="291"/>
      <c r="I168" s="359"/>
      <c r="J168" s="359"/>
      <c r="K168" s="291"/>
      <c r="L168" s="291"/>
      <c r="M168" s="291"/>
      <c r="N168" s="291"/>
      <c r="O168" s="291"/>
      <c r="P168" s="291"/>
      <c r="Q168" s="291"/>
      <c r="R168" s="291"/>
      <c r="S168" s="291"/>
      <c r="T168" s="291"/>
      <c r="U168" s="291"/>
      <c r="V168" s="359"/>
      <c r="W168" s="354" t="s">
        <v>57</v>
      </c>
      <c r="X168" s="291"/>
      <c r="Y168" s="291">
        <v>80</v>
      </c>
      <c r="Z168" s="291">
        <v>80</v>
      </c>
      <c r="AA168" s="291"/>
      <c r="AB168" s="291"/>
      <c r="AC168" s="360" t="s">
        <v>57</v>
      </c>
      <c r="AD168" s="291"/>
      <c r="AE168" s="291"/>
    </row>
    <row r="169" ht="25.2" spans="1:31">
      <c r="A169" s="291">
        <v>31</v>
      </c>
      <c r="B169" s="354" t="s">
        <v>412</v>
      </c>
      <c r="C169" s="355">
        <v>22151006</v>
      </c>
      <c r="D169" s="354" t="s">
        <v>370</v>
      </c>
      <c r="E169" s="354" t="s">
        <v>154</v>
      </c>
      <c r="F169" s="291"/>
      <c r="G169" s="291"/>
      <c r="H169" s="291"/>
      <c r="I169" s="359"/>
      <c r="J169" s="359"/>
      <c r="K169" s="291"/>
      <c r="L169" s="291"/>
      <c r="M169" s="291"/>
      <c r="N169" s="291"/>
      <c r="O169" s="291"/>
      <c r="P169" s="291"/>
      <c r="Q169" s="291"/>
      <c r="R169" s="291"/>
      <c r="S169" s="291"/>
      <c r="T169" s="291"/>
      <c r="U169" s="291"/>
      <c r="V169" s="359"/>
      <c r="W169" s="354" t="s">
        <v>57</v>
      </c>
      <c r="X169" s="291"/>
      <c r="Y169" s="291">
        <v>80</v>
      </c>
      <c r="Z169" s="291">
        <v>80</v>
      </c>
      <c r="AA169" s="291"/>
      <c r="AB169" s="291"/>
      <c r="AC169" s="360" t="s">
        <v>57</v>
      </c>
      <c r="AD169" s="291"/>
      <c r="AE169" s="291"/>
    </row>
    <row r="170" spans="1:31">
      <c r="A170" s="320"/>
      <c r="B170" s="320"/>
      <c r="C170" s="320"/>
      <c r="D170" s="320"/>
      <c r="E170" s="320"/>
      <c r="F170" s="320"/>
      <c r="G170" s="320"/>
      <c r="H170" s="320"/>
      <c r="I170" s="320"/>
      <c r="J170" s="320"/>
      <c r="K170" s="320"/>
      <c r="L170" s="320"/>
      <c r="M170" s="320"/>
      <c r="N170" s="320"/>
      <c r="O170" s="320"/>
      <c r="P170" s="320"/>
      <c r="Q170" s="320"/>
      <c r="R170" s="320"/>
      <c r="S170" s="320"/>
      <c r="T170" s="320"/>
      <c r="U170" s="320"/>
      <c r="V170" s="320"/>
      <c r="W170" s="320"/>
      <c r="X170" s="320"/>
      <c r="Y170" s="320"/>
      <c r="Z170" s="320"/>
      <c r="AA170" s="320"/>
      <c r="AB170" s="320"/>
      <c r="AC170" s="320"/>
      <c r="AD170" s="320"/>
      <c r="AE170" s="320"/>
    </row>
    <row r="171" ht="25.2" spans="1:31">
      <c r="A171" s="357">
        <v>1</v>
      </c>
      <c r="B171" s="358" t="s">
        <v>413</v>
      </c>
      <c r="C171" s="357">
        <v>22151108</v>
      </c>
      <c r="D171" s="358" t="s">
        <v>414</v>
      </c>
      <c r="E171" s="358" t="s">
        <v>87</v>
      </c>
      <c r="F171" s="357"/>
      <c r="G171" s="357"/>
      <c r="H171" s="357"/>
      <c r="I171" s="357" t="s">
        <v>38</v>
      </c>
      <c r="J171" s="357"/>
      <c r="K171" s="357"/>
      <c r="L171" s="357"/>
      <c r="M171" s="357"/>
      <c r="N171" s="357"/>
      <c r="O171" s="357"/>
      <c r="P171" s="357"/>
      <c r="Q171" s="357">
        <v>30</v>
      </c>
      <c r="R171" s="357"/>
      <c r="S171" s="357">
        <v>20</v>
      </c>
      <c r="T171" s="357"/>
      <c r="U171" s="357">
        <v>30</v>
      </c>
      <c r="V171" s="357"/>
      <c r="W171" s="358" t="s">
        <v>41</v>
      </c>
      <c r="X171" s="357">
        <v>10</v>
      </c>
      <c r="Y171" s="357">
        <v>80</v>
      </c>
      <c r="Z171" s="357">
        <v>90</v>
      </c>
      <c r="AA171" s="358" t="s">
        <v>42</v>
      </c>
      <c r="AB171" s="358"/>
      <c r="AC171" s="358" t="s">
        <v>41</v>
      </c>
      <c r="AD171" s="358" t="s">
        <v>42</v>
      </c>
      <c r="AE171" s="358"/>
    </row>
    <row r="172" ht="25.2" spans="1:31">
      <c r="A172" s="357">
        <v>2</v>
      </c>
      <c r="B172" s="358" t="s">
        <v>415</v>
      </c>
      <c r="C172" s="357">
        <v>22151190</v>
      </c>
      <c r="D172" s="358" t="s">
        <v>414</v>
      </c>
      <c r="E172" s="358" t="s">
        <v>87</v>
      </c>
      <c r="F172" s="357"/>
      <c r="G172" s="357"/>
      <c r="H172" s="357"/>
      <c r="I172" s="357" t="s">
        <v>38</v>
      </c>
      <c r="J172" s="357"/>
      <c r="K172" s="357"/>
      <c r="L172" s="357"/>
      <c r="M172" s="357"/>
      <c r="N172" s="357"/>
      <c r="O172" s="357"/>
      <c r="P172" s="357"/>
      <c r="Q172" s="357">
        <v>30</v>
      </c>
      <c r="R172" s="357"/>
      <c r="S172" s="357">
        <v>20</v>
      </c>
      <c r="T172" s="357"/>
      <c r="U172" s="357">
        <v>30</v>
      </c>
      <c r="V172" s="357"/>
      <c r="W172" s="358" t="s">
        <v>41</v>
      </c>
      <c r="X172" s="357">
        <v>10</v>
      </c>
      <c r="Y172" s="357">
        <v>80</v>
      </c>
      <c r="Z172" s="357">
        <v>90</v>
      </c>
      <c r="AA172" s="358" t="s">
        <v>42</v>
      </c>
      <c r="AB172" s="358"/>
      <c r="AC172" s="358" t="s">
        <v>41</v>
      </c>
      <c r="AD172" s="358" t="s">
        <v>42</v>
      </c>
      <c r="AE172" s="358"/>
    </row>
    <row r="173" ht="25.2" spans="1:31">
      <c r="A173" s="357">
        <v>3</v>
      </c>
      <c r="B173" s="358" t="s">
        <v>416</v>
      </c>
      <c r="C173" s="357">
        <v>22151076</v>
      </c>
      <c r="D173" s="358" t="s">
        <v>414</v>
      </c>
      <c r="E173" s="358" t="s">
        <v>154</v>
      </c>
      <c r="F173" s="357"/>
      <c r="G173" s="357"/>
      <c r="H173" s="357"/>
      <c r="I173" s="357" t="s">
        <v>417</v>
      </c>
      <c r="J173" s="357"/>
      <c r="K173" s="357"/>
      <c r="L173" s="357"/>
      <c r="M173" s="357"/>
      <c r="N173" s="357"/>
      <c r="O173" s="357"/>
      <c r="P173" s="357"/>
      <c r="Q173" s="357">
        <v>30</v>
      </c>
      <c r="R173" s="357"/>
      <c r="S173" s="357">
        <v>20</v>
      </c>
      <c r="T173" s="357"/>
      <c r="U173" s="357">
        <v>30</v>
      </c>
      <c r="V173" s="357"/>
      <c r="W173" s="358" t="s">
        <v>41</v>
      </c>
      <c r="X173" s="357">
        <v>10</v>
      </c>
      <c r="Y173" s="357">
        <v>80</v>
      </c>
      <c r="Z173" s="357">
        <v>90</v>
      </c>
      <c r="AA173" s="358" t="s">
        <v>42</v>
      </c>
      <c r="AB173" s="358"/>
      <c r="AC173" s="358" t="s">
        <v>41</v>
      </c>
      <c r="AD173" s="358" t="s">
        <v>42</v>
      </c>
      <c r="AE173" s="358"/>
    </row>
    <row r="174" ht="25.2" spans="1:31">
      <c r="A174" s="357">
        <v>4</v>
      </c>
      <c r="B174" s="358" t="s">
        <v>418</v>
      </c>
      <c r="C174" s="357">
        <v>22151176</v>
      </c>
      <c r="D174" s="358" t="s">
        <v>414</v>
      </c>
      <c r="E174" s="358" t="s">
        <v>154</v>
      </c>
      <c r="F174" s="357"/>
      <c r="G174" s="357"/>
      <c r="H174" s="357"/>
      <c r="I174" s="357"/>
      <c r="J174" s="357"/>
      <c r="K174" s="357"/>
      <c r="L174" s="357"/>
      <c r="M174" s="357"/>
      <c r="N174" s="358" t="s">
        <v>419</v>
      </c>
      <c r="O174" s="358" t="s">
        <v>420</v>
      </c>
      <c r="P174" s="357"/>
      <c r="Q174" s="357">
        <v>30</v>
      </c>
      <c r="R174" s="357"/>
      <c r="S174" s="357">
        <v>20</v>
      </c>
      <c r="T174" s="357"/>
      <c r="U174" s="357">
        <v>30</v>
      </c>
      <c r="V174" s="357"/>
      <c r="W174" s="358" t="s">
        <v>41</v>
      </c>
      <c r="X174" s="357">
        <v>9</v>
      </c>
      <c r="Y174" s="357">
        <v>80</v>
      </c>
      <c r="Z174" s="357">
        <v>89</v>
      </c>
      <c r="AA174" s="358" t="s">
        <v>42</v>
      </c>
      <c r="AB174" s="358"/>
      <c r="AC174" s="358" t="s">
        <v>41</v>
      </c>
      <c r="AD174" s="358" t="s">
        <v>42</v>
      </c>
      <c r="AE174" s="358"/>
    </row>
    <row r="175" ht="25.2" spans="1:31">
      <c r="A175" s="357">
        <v>5</v>
      </c>
      <c r="B175" s="358" t="s">
        <v>421</v>
      </c>
      <c r="C175" s="357">
        <v>22151211</v>
      </c>
      <c r="D175" s="358" t="s">
        <v>414</v>
      </c>
      <c r="E175" s="358" t="s">
        <v>154</v>
      </c>
      <c r="F175" s="357"/>
      <c r="G175" s="357"/>
      <c r="H175" s="357"/>
      <c r="I175" s="357" t="s">
        <v>165</v>
      </c>
      <c r="J175" s="357"/>
      <c r="K175" s="357"/>
      <c r="L175" s="357"/>
      <c r="M175" s="357"/>
      <c r="N175" s="357"/>
      <c r="O175" s="358" t="s">
        <v>422</v>
      </c>
      <c r="P175" s="357"/>
      <c r="Q175" s="357">
        <v>30</v>
      </c>
      <c r="R175" s="357"/>
      <c r="S175" s="357">
        <v>20</v>
      </c>
      <c r="T175" s="357"/>
      <c r="U175" s="357">
        <v>30</v>
      </c>
      <c r="V175" s="358" t="s">
        <v>423</v>
      </c>
      <c r="W175" s="358" t="s">
        <v>41</v>
      </c>
      <c r="X175" s="357">
        <v>7</v>
      </c>
      <c r="Y175" s="357">
        <v>81.8</v>
      </c>
      <c r="Z175" s="357">
        <v>88.8</v>
      </c>
      <c r="AA175" s="358" t="s">
        <v>42</v>
      </c>
      <c r="AB175" s="358" t="s">
        <v>42</v>
      </c>
      <c r="AC175" s="358" t="s">
        <v>41</v>
      </c>
      <c r="AD175" s="358" t="s">
        <v>42</v>
      </c>
      <c r="AE175" s="358" t="s">
        <v>42</v>
      </c>
    </row>
    <row r="176" ht="25.2" spans="1:31">
      <c r="A176" s="357">
        <v>6</v>
      </c>
      <c r="B176" s="358" t="s">
        <v>424</v>
      </c>
      <c r="C176" s="357">
        <v>22151021</v>
      </c>
      <c r="D176" s="358" t="s">
        <v>414</v>
      </c>
      <c r="E176" s="358" t="s">
        <v>44</v>
      </c>
      <c r="F176" s="357"/>
      <c r="G176" s="357"/>
      <c r="H176" s="357"/>
      <c r="I176" s="357"/>
      <c r="J176" s="357"/>
      <c r="K176" s="357"/>
      <c r="L176" s="357"/>
      <c r="M176" s="357"/>
      <c r="N176" s="357"/>
      <c r="O176" s="358" t="s">
        <v>422</v>
      </c>
      <c r="P176" s="357"/>
      <c r="Q176" s="357">
        <v>30</v>
      </c>
      <c r="R176" s="357"/>
      <c r="S176" s="357">
        <v>20</v>
      </c>
      <c r="T176" s="357"/>
      <c r="U176" s="357">
        <v>30</v>
      </c>
      <c r="V176" s="358" t="s">
        <v>425</v>
      </c>
      <c r="W176" s="358" t="s">
        <v>41</v>
      </c>
      <c r="X176" s="357">
        <v>3</v>
      </c>
      <c r="Y176" s="357">
        <v>85</v>
      </c>
      <c r="Z176" s="357">
        <v>88</v>
      </c>
      <c r="AA176" s="358" t="s">
        <v>42</v>
      </c>
      <c r="AB176" s="358" t="s">
        <v>42</v>
      </c>
      <c r="AC176" s="358" t="s">
        <v>41</v>
      </c>
      <c r="AD176" s="358" t="s">
        <v>42</v>
      </c>
      <c r="AE176" s="358" t="s">
        <v>42</v>
      </c>
    </row>
    <row r="177" ht="49.2" spans="1:31">
      <c r="A177" s="357">
        <v>7</v>
      </c>
      <c r="B177" s="358" t="s">
        <v>426</v>
      </c>
      <c r="C177" s="357">
        <v>22151229</v>
      </c>
      <c r="D177" s="358" t="s">
        <v>414</v>
      </c>
      <c r="E177" s="358" t="s">
        <v>87</v>
      </c>
      <c r="F177" s="357"/>
      <c r="G177" s="357"/>
      <c r="H177" s="357"/>
      <c r="I177" s="357"/>
      <c r="J177" s="357"/>
      <c r="K177" s="357"/>
      <c r="L177" s="357"/>
      <c r="M177" s="357"/>
      <c r="N177" s="357"/>
      <c r="O177" s="357"/>
      <c r="P177" s="357"/>
      <c r="Q177" s="357">
        <v>30</v>
      </c>
      <c r="R177" s="357"/>
      <c r="S177" s="357">
        <v>20</v>
      </c>
      <c r="T177" s="357"/>
      <c r="U177" s="357">
        <v>30</v>
      </c>
      <c r="V177" s="358" t="s">
        <v>427</v>
      </c>
      <c r="W177" s="358" t="s">
        <v>41</v>
      </c>
      <c r="X177" s="357"/>
      <c r="Y177" s="357">
        <v>86</v>
      </c>
      <c r="Z177" s="357">
        <v>86</v>
      </c>
      <c r="AA177" s="358"/>
      <c r="AB177" s="358" t="s">
        <v>42</v>
      </c>
      <c r="AC177" s="358" t="s">
        <v>41</v>
      </c>
      <c r="AD177" s="358" t="s">
        <v>42</v>
      </c>
      <c r="AE177" s="358"/>
    </row>
    <row r="178" ht="25.2" spans="1:31">
      <c r="A178" s="357">
        <v>8</v>
      </c>
      <c r="B178" s="358" t="s">
        <v>428</v>
      </c>
      <c r="C178" s="357">
        <v>22151005</v>
      </c>
      <c r="D178" s="358" t="s">
        <v>414</v>
      </c>
      <c r="E178" s="358" t="s">
        <v>154</v>
      </c>
      <c r="F178" s="357"/>
      <c r="G178" s="357" t="s">
        <v>429</v>
      </c>
      <c r="H178" s="357"/>
      <c r="I178" s="357"/>
      <c r="J178" s="357"/>
      <c r="K178" s="357"/>
      <c r="L178" s="357"/>
      <c r="M178" s="357"/>
      <c r="N178" s="358" t="s">
        <v>419</v>
      </c>
      <c r="O178" s="357"/>
      <c r="P178" s="357"/>
      <c r="Q178" s="357">
        <v>30</v>
      </c>
      <c r="R178" s="357"/>
      <c r="S178" s="357">
        <v>20</v>
      </c>
      <c r="T178" s="357"/>
      <c r="U178" s="357">
        <v>30</v>
      </c>
      <c r="V178" s="357"/>
      <c r="W178" s="358" t="s">
        <v>41</v>
      </c>
      <c r="X178" s="357">
        <v>5</v>
      </c>
      <c r="Y178" s="357">
        <v>80</v>
      </c>
      <c r="Z178" s="357">
        <v>85</v>
      </c>
      <c r="AA178" s="358" t="s">
        <v>42</v>
      </c>
      <c r="AB178" s="358"/>
      <c r="AC178" s="358" t="s">
        <v>41</v>
      </c>
      <c r="AD178" s="358" t="s">
        <v>42</v>
      </c>
      <c r="AE178" s="358"/>
    </row>
    <row r="179" ht="25.2" spans="1:31">
      <c r="A179" s="357">
        <v>9</v>
      </c>
      <c r="B179" s="358" t="s">
        <v>430</v>
      </c>
      <c r="C179" s="357">
        <v>22151196</v>
      </c>
      <c r="D179" s="358" t="s">
        <v>414</v>
      </c>
      <c r="E179" s="358" t="s">
        <v>87</v>
      </c>
      <c r="F179" s="357"/>
      <c r="G179" s="357"/>
      <c r="H179" s="357"/>
      <c r="I179" s="357"/>
      <c r="J179" s="357"/>
      <c r="K179" s="357"/>
      <c r="L179" s="357"/>
      <c r="M179" s="357"/>
      <c r="N179" s="358" t="s">
        <v>431</v>
      </c>
      <c r="O179" s="357"/>
      <c r="P179" s="357"/>
      <c r="Q179" s="357">
        <v>30</v>
      </c>
      <c r="R179" s="357"/>
      <c r="S179" s="357">
        <v>20</v>
      </c>
      <c r="T179" s="357"/>
      <c r="U179" s="357">
        <v>30</v>
      </c>
      <c r="V179" s="358" t="s">
        <v>432</v>
      </c>
      <c r="W179" s="358" t="s">
        <v>41</v>
      </c>
      <c r="X179" s="357">
        <v>3</v>
      </c>
      <c r="Y179" s="357">
        <v>81.8</v>
      </c>
      <c r="Z179" s="357">
        <v>84.8</v>
      </c>
      <c r="AA179" s="358" t="s">
        <v>42</v>
      </c>
      <c r="AB179" s="358" t="s">
        <v>42</v>
      </c>
      <c r="AC179" s="358" t="s">
        <v>41</v>
      </c>
      <c r="AD179" s="358" t="s">
        <v>42</v>
      </c>
      <c r="AE179" s="358" t="s">
        <v>42</v>
      </c>
    </row>
    <row r="180" ht="25.2" spans="1:31">
      <c r="A180" s="357">
        <v>10</v>
      </c>
      <c r="B180" s="358" t="s">
        <v>433</v>
      </c>
      <c r="C180" s="357">
        <v>22151242</v>
      </c>
      <c r="D180" s="358" t="s">
        <v>414</v>
      </c>
      <c r="E180" s="358" t="s">
        <v>87</v>
      </c>
      <c r="F180" s="357"/>
      <c r="G180" s="357"/>
      <c r="H180" s="357"/>
      <c r="I180" s="357"/>
      <c r="J180" s="357"/>
      <c r="K180" s="357"/>
      <c r="L180" s="357"/>
      <c r="M180" s="357"/>
      <c r="N180" s="357"/>
      <c r="O180" s="357"/>
      <c r="P180" s="357"/>
      <c r="Q180" s="357">
        <v>30</v>
      </c>
      <c r="R180" s="357"/>
      <c r="S180" s="357">
        <v>20</v>
      </c>
      <c r="T180" s="357"/>
      <c r="U180" s="357">
        <v>30</v>
      </c>
      <c r="V180" s="358" t="s">
        <v>434</v>
      </c>
      <c r="W180" s="358" t="s">
        <v>41</v>
      </c>
      <c r="X180" s="357"/>
      <c r="Y180" s="357">
        <v>84.8</v>
      </c>
      <c r="Z180" s="357">
        <v>84.8</v>
      </c>
      <c r="AA180" s="358"/>
      <c r="AB180" s="358" t="s">
        <v>42</v>
      </c>
      <c r="AC180" s="358" t="s">
        <v>41</v>
      </c>
      <c r="AD180" s="358" t="s">
        <v>42</v>
      </c>
      <c r="AE180" s="358"/>
    </row>
    <row r="181" ht="25.2" spans="1:31">
      <c r="A181" s="357">
        <v>11</v>
      </c>
      <c r="B181" s="358" t="s">
        <v>435</v>
      </c>
      <c r="C181" s="357">
        <v>22151015</v>
      </c>
      <c r="D181" s="358" t="s">
        <v>414</v>
      </c>
      <c r="E181" s="358" t="s">
        <v>87</v>
      </c>
      <c r="F181" s="357"/>
      <c r="G181" s="357"/>
      <c r="H181" s="357"/>
      <c r="I181" s="357"/>
      <c r="J181" s="357"/>
      <c r="K181" s="357"/>
      <c r="L181" s="357"/>
      <c r="M181" s="357"/>
      <c r="N181" s="358" t="s">
        <v>436</v>
      </c>
      <c r="O181" s="357"/>
      <c r="P181" s="357"/>
      <c r="Q181" s="357">
        <v>30</v>
      </c>
      <c r="R181" s="357"/>
      <c r="S181" s="357">
        <v>20</v>
      </c>
      <c r="T181" s="357"/>
      <c r="U181" s="357">
        <v>30</v>
      </c>
      <c r="V181" s="358" t="s">
        <v>437</v>
      </c>
      <c r="W181" s="358" t="s">
        <v>41</v>
      </c>
      <c r="X181" s="357">
        <v>3</v>
      </c>
      <c r="Y181" s="357">
        <v>81.6</v>
      </c>
      <c r="Z181" s="357">
        <v>84.6</v>
      </c>
      <c r="AA181" s="358" t="s">
        <v>42</v>
      </c>
      <c r="AB181" s="358" t="s">
        <v>42</v>
      </c>
      <c r="AC181" s="358" t="s">
        <v>41</v>
      </c>
      <c r="AD181" s="358" t="s">
        <v>42</v>
      </c>
      <c r="AE181" s="358" t="s">
        <v>42</v>
      </c>
    </row>
    <row r="182" ht="50.4" spans="1:31">
      <c r="A182" s="357">
        <v>12</v>
      </c>
      <c r="B182" s="358" t="s">
        <v>438</v>
      </c>
      <c r="C182" s="357">
        <v>22151053</v>
      </c>
      <c r="D182" s="358" t="s">
        <v>414</v>
      </c>
      <c r="E182" s="358" t="s">
        <v>154</v>
      </c>
      <c r="F182" s="357"/>
      <c r="G182" s="357"/>
      <c r="H182" s="357"/>
      <c r="I182" s="357"/>
      <c r="J182" s="357"/>
      <c r="K182" s="357"/>
      <c r="L182" s="357"/>
      <c r="M182" s="357"/>
      <c r="N182" s="358" t="s">
        <v>439</v>
      </c>
      <c r="O182" s="357"/>
      <c r="P182" s="357"/>
      <c r="Q182" s="357">
        <v>30</v>
      </c>
      <c r="R182" s="358" t="s">
        <v>440</v>
      </c>
      <c r="S182" s="357">
        <v>20</v>
      </c>
      <c r="T182" s="357"/>
      <c r="U182" s="357">
        <v>30</v>
      </c>
      <c r="V182" s="357"/>
      <c r="W182" s="358" t="s">
        <v>41</v>
      </c>
      <c r="X182" s="357">
        <v>2.7</v>
      </c>
      <c r="Y182" s="357">
        <v>81.8</v>
      </c>
      <c r="Z182" s="357">
        <v>84.5</v>
      </c>
      <c r="AA182" s="358" t="s">
        <v>42</v>
      </c>
      <c r="AB182" s="358" t="s">
        <v>42</v>
      </c>
      <c r="AC182" s="358" t="s">
        <v>41</v>
      </c>
      <c r="AD182" s="358" t="s">
        <v>42</v>
      </c>
      <c r="AE182" s="358" t="s">
        <v>42</v>
      </c>
    </row>
    <row r="183" ht="25.2" spans="1:31">
      <c r="A183" s="357">
        <v>13</v>
      </c>
      <c r="B183" s="358" t="s">
        <v>441</v>
      </c>
      <c r="C183" s="357">
        <v>22151208</v>
      </c>
      <c r="D183" s="358" t="s">
        <v>414</v>
      </c>
      <c r="E183" s="358" t="s">
        <v>154</v>
      </c>
      <c r="F183" s="357"/>
      <c r="G183" s="357"/>
      <c r="H183" s="357"/>
      <c r="I183" s="357" t="s">
        <v>165</v>
      </c>
      <c r="J183" s="357"/>
      <c r="K183" s="357"/>
      <c r="L183" s="357"/>
      <c r="M183" s="357"/>
      <c r="N183" s="357"/>
      <c r="O183" s="357"/>
      <c r="P183" s="357"/>
      <c r="Q183" s="357">
        <v>30</v>
      </c>
      <c r="R183" s="357"/>
      <c r="S183" s="357">
        <v>20</v>
      </c>
      <c r="T183" s="357"/>
      <c r="U183" s="357">
        <v>30</v>
      </c>
      <c r="V183" s="357"/>
      <c r="W183" s="358" t="s">
        <v>41</v>
      </c>
      <c r="X183" s="357">
        <v>4</v>
      </c>
      <c r="Y183" s="357">
        <v>80</v>
      </c>
      <c r="Z183" s="357">
        <v>84</v>
      </c>
      <c r="AA183" s="358" t="s">
        <v>42</v>
      </c>
      <c r="AB183" s="358"/>
      <c r="AC183" s="358" t="s">
        <v>41</v>
      </c>
      <c r="AD183" s="358" t="s">
        <v>42</v>
      </c>
      <c r="AE183" s="358"/>
    </row>
    <row r="184" ht="25.2" spans="1:31">
      <c r="A184" s="357">
        <v>14</v>
      </c>
      <c r="B184" s="358" t="s">
        <v>442</v>
      </c>
      <c r="C184" s="357">
        <v>22151057</v>
      </c>
      <c r="D184" s="358" t="s">
        <v>414</v>
      </c>
      <c r="E184" s="358" t="s">
        <v>154</v>
      </c>
      <c r="F184" s="357"/>
      <c r="G184" s="357"/>
      <c r="H184" s="357"/>
      <c r="I184" s="357"/>
      <c r="J184" s="357"/>
      <c r="K184" s="357"/>
      <c r="L184" s="357"/>
      <c r="M184" s="357"/>
      <c r="N184" s="358" t="s">
        <v>419</v>
      </c>
      <c r="O184" s="357"/>
      <c r="P184" s="357"/>
      <c r="Q184" s="357">
        <v>30</v>
      </c>
      <c r="R184" s="357"/>
      <c r="S184" s="357">
        <v>20</v>
      </c>
      <c r="T184" s="357"/>
      <c r="U184" s="357">
        <v>30</v>
      </c>
      <c r="V184" s="357"/>
      <c r="W184" s="358" t="s">
        <v>41</v>
      </c>
      <c r="X184" s="357">
        <v>3</v>
      </c>
      <c r="Y184" s="357">
        <v>80</v>
      </c>
      <c r="Z184" s="357">
        <v>83</v>
      </c>
      <c r="AA184" s="358" t="s">
        <v>42</v>
      </c>
      <c r="AB184" s="358"/>
      <c r="AC184" s="358" t="s">
        <v>41</v>
      </c>
      <c r="AD184" s="358" t="s">
        <v>42</v>
      </c>
      <c r="AE184" s="358"/>
    </row>
    <row r="185" ht="25.2" spans="1:31">
      <c r="A185" s="357">
        <v>15</v>
      </c>
      <c r="B185" s="358" t="s">
        <v>443</v>
      </c>
      <c r="C185" s="357">
        <v>22151081</v>
      </c>
      <c r="D185" s="358" t="s">
        <v>414</v>
      </c>
      <c r="E185" s="358" t="s">
        <v>154</v>
      </c>
      <c r="F185" s="357"/>
      <c r="G185" s="357"/>
      <c r="H185" s="357"/>
      <c r="I185" s="357"/>
      <c r="J185" s="357"/>
      <c r="K185" s="357"/>
      <c r="L185" s="357"/>
      <c r="M185" s="357"/>
      <c r="N185" s="358" t="s">
        <v>419</v>
      </c>
      <c r="O185" s="357"/>
      <c r="P185" s="357"/>
      <c r="Q185" s="357">
        <v>30</v>
      </c>
      <c r="R185" s="357"/>
      <c r="S185" s="357">
        <v>20</v>
      </c>
      <c r="T185" s="357"/>
      <c r="U185" s="357">
        <v>30</v>
      </c>
      <c r="V185" s="357"/>
      <c r="W185" s="358" t="s">
        <v>41</v>
      </c>
      <c r="X185" s="357">
        <v>3</v>
      </c>
      <c r="Y185" s="357">
        <v>80</v>
      </c>
      <c r="Z185" s="357">
        <v>83</v>
      </c>
      <c r="AA185" s="358" t="s">
        <v>42</v>
      </c>
      <c r="AB185" s="358"/>
      <c r="AC185" s="358" t="s">
        <v>41</v>
      </c>
      <c r="AD185" s="358" t="s">
        <v>42</v>
      </c>
      <c r="AE185" s="358"/>
    </row>
    <row r="186" ht="25.2" spans="1:31">
      <c r="A186" s="357">
        <v>16</v>
      </c>
      <c r="B186" s="358" t="s">
        <v>444</v>
      </c>
      <c r="C186" s="357">
        <v>22151206</v>
      </c>
      <c r="D186" s="358" t="s">
        <v>414</v>
      </c>
      <c r="E186" s="358" t="s">
        <v>154</v>
      </c>
      <c r="F186" s="357"/>
      <c r="G186" s="357"/>
      <c r="H186" s="357"/>
      <c r="I186" s="357"/>
      <c r="J186" s="357"/>
      <c r="K186" s="357"/>
      <c r="L186" s="357"/>
      <c r="M186" s="357"/>
      <c r="N186" s="358" t="s">
        <v>436</v>
      </c>
      <c r="O186" s="357"/>
      <c r="P186" s="357"/>
      <c r="Q186" s="357">
        <v>30</v>
      </c>
      <c r="R186" s="357"/>
      <c r="S186" s="357">
        <v>20</v>
      </c>
      <c r="T186" s="357"/>
      <c r="U186" s="357">
        <v>30</v>
      </c>
      <c r="V186" s="357"/>
      <c r="W186" s="358" t="s">
        <v>41</v>
      </c>
      <c r="X186" s="357">
        <v>3</v>
      </c>
      <c r="Y186" s="357">
        <v>80</v>
      </c>
      <c r="Z186" s="357">
        <v>83</v>
      </c>
      <c r="AA186" s="358" t="s">
        <v>42</v>
      </c>
      <c r="AB186" s="358"/>
      <c r="AC186" s="358" t="s">
        <v>41</v>
      </c>
      <c r="AD186" s="358" t="s">
        <v>42</v>
      </c>
      <c r="AE186" s="358"/>
    </row>
    <row r="187" ht="25.2" spans="1:31">
      <c r="A187" s="357">
        <v>17</v>
      </c>
      <c r="B187" s="358" t="s">
        <v>445</v>
      </c>
      <c r="C187" s="357">
        <v>22151156</v>
      </c>
      <c r="D187" s="358" t="s">
        <v>414</v>
      </c>
      <c r="E187" s="358" t="s">
        <v>154</v>
      </c>
      <c r="F187" s="357"/>
      <c r="G187" s="357"/>
      <c r="H187" s="357"/>
      <c r="I187" s="357"/>
      <c r="J187" s="357"/>
      <c r="K187" s="357"/>
      <c r="L187" s="357"/>
      <c r="M187" s="357"/>
      <c r="N187" s="358" t="s">
        <v>436</v>
      </c>
      <c r="O187" s="357"/>
      <c r="P187" s="357"/>
      <c r="Q187" s="357">
        <v>30</v>
      </c>
      <c r="R187" s="357"/>
      <c r="S187" s="357">
        <v>20</v>
      </c>
      <c r="T187" s="357"/>
      <c r="U187" s="357">
        <v>30</v>
      </c>
      <c r="V187" s="357"/>
      <c r="W187" s="358" t="s">
        <v>41</v>
      </c>
      <c r="X187" s="357">
        <v>3</v>
      </c>
      <c r="Y187" s="357">
        <v>80</v>
      </c>
      <c r="Z187" s="357">
        <v>83</v>
      </c>
      <c r="AA187" s="358" t="s">
        <v>42</v>
      </c>
      <c r="AB187" s="358"/>
      <c r="AC187" s="358" t="s">
        <v>41</v>
      </c>
      <c r="AD187" s="358" t="s">
        <v>42</v>
      </c>
      <c r="AE187" s="358"/>
    </row>
    <row r="188" ht="25.2" spans="1:31">
      <c r="A188" s="357">
        <v>18</v>
      </c>
      <c r="B188" s="358" t="s">
        <v>446</v>
      </c>
      <c r="C188" s="357">
        <v>22151097</v>
      </c>
      <c r="D188" s="358" t="s">
        <v>414</v>
      </c>
      <c r="E188" s="358" t="s">
        <v>154</v>
      </c>
      <c r="F188" s="357"/>
      <c r="G188" s="357"/>
      <c r="H188" s="357"/>
      <c r="I188" s="357"/>
      <c r="J188" s="357"/>
      <c r="K188" s="357"/>
      <c r="L188" s="357"/>
      <c r="M188" s="357"/>
      <c r="N188" s="358" t="s">
        <v>419</v>
      </c>
      <c r="O188" s="357"/>
      <c r="P188" s="357"/>
      <c r="Q188" s="357">
        <v>30</v>
      </c>
      <c r="R188" s="357"/>
      <c r="S188" s="357">
        <v>20</v>
      </c>
      <c r="T188" s="357"/>
      <c r="U188" s="357">
        <v>30</v>
      </c>
      <c r="V188" s="357"/>
      <c r="W188" s="358" t="s">
        <v>41</v>
      </c>
      <c r="X188" s="357">
        <v>3</v>
      </c>
      <c r="Y188" s="357">
        <v>80</v>
      </c>
      <c r="Z188" s="357">
        <v>83</v>
      </c>
      <c r="AA188" s="358" t="s">
        <v>42</v>
      </c>
      <c r="AB188" s="358"/>
      <c r="AC188" s="358" t="s">
        <v>41</v>
      </c>
      <c r="AD188" s="358" t="s">
        <v>42</v>
      </c>
      <c r="AE188" s="358" t="s">
        <v>42</v>
      </c>
    </row>
    <row r="189" ht="25.2" spans="1:31">
      <c r="A189" s="357">
        <v>19</v>
      </c>
      <c r="B189" s="358" t="s">
        <v>447</v>
      </c>
      <c r="C189" s="357">
        <v>22151210</v>
      </c>
      <c r="D189" s="358" t="s">
        <v>414</v>
      </c>
      <c r="E189" s="358" t="s">
        <v>186</v>
      </c>
      <c r="F189" s="357"/>
      <c r="G189" s="357"/>
      <c r="H189" s="357"/>
      <c r="I189" s="357"/>
      <c r="J189" s="357"/>
      <c r="K189" s="357"/>
      <c r="L189" s="357"/>
      <c r="M189" s="357"/>
      <c r="N189" s="358" t="s">
        <v>419</v>
      </c>
      <c r="O189" s="357"/>
      <c r="P189" s="357"/>
      <c r="Q189" s="357">
        <v>30</v>
      </c>
      <c r="R189" s="357"/>
      <c r="S189" s="357">
        <v>20</v>
      </c>
      <c r="T189" s="357"/>
      <c r="U189" s="357">
        <v>30</v>
      </c>
      <c r="V189" s="357"/>
      <c r="W189" s="358" t="s">
        <v>41</v>
      </c>
      <c r="X189" s="357">
        <v>3</v>
      </c>
      <c r="Y189" s="357">
        <v>80</v>
      </c>
      <c r="Z189" s="357">
        <v>83</v>
      </c>
      <c r="AA189" s="358" t="s">
        <v>42</v>
      </c>
      <c r="AB189" s="358" t="s">
        <v>42</v>
      </c>
      <c r="AC189" s="358" t="s">
        <v>41</v>
      </c>
      <c r="AD189" s="358" t="s">
        <v>42</v>
      </c>
      <c r="AE189" s="358" t="s">
        <v>42</v>
      </c>
    </row>
    <row r="190" ht="25.2" spans="1:31">
      <c r="A190" s="357">
        <v>20</v>
      </c>
      <c r="B190" s="358" t="s">
        <v>448</v>
      </c>
      <c r="C190" s="357">
        <v>22151048</v>
      </c>
      <c r="D190" s="358" t="s">
        <v>414</v>
      </c>
      <c r="E190" s="358" t="s">
        <v>154</v>
      </c>
      <c r="F190" s="357"/>
      <c r="G190" s="357"/>
      <c r="H190" s="357"/>
      <c r="I190" s="357"/>
      <c r="J190" s="357"/>
      <c r="K190" s="357"/>
      <c r="L190" s="357"/>
      <c r="M190" s="357"/>
      <c r="N190" s="357"/>
      <c r="O190" s="357"/>
      <c r="P190" s="357"/>
      <c r="Q190" s="357">
        <v>30</v>
      </c>
      <c r="R190" s="357"/>
      <c r="S190" s="357">
        <v>20</v>
      </c>
      <c r="T190" s="357"/>
      <c r="U190" s="357">
        <v>30</v>
      </c>
      <c r="V190" s="358" t="s">
        <v>449</v>
      </c>
      <c r="W190" s="358" t="s">
        <v>41</v>
      </c>
      <c r="X190" s="357"/>
      <c r="Y190" s="357">
        <v>81.6</v>
      </c>
      <c r="Z190" s="357">
        <v>81.6</v>
      </c>
      <c r="AA190" s="358"/>
      <c r="AB190" s="358" t="s">
        <v>42</v>
      </c>
      <c r="AC190" s="358" t="s">
        <v>57</v>
      </c>
      <c r="AD190" s="358"/>
      <c r="AE190" s="358"/>
    </row>
    <row r="191" ht="25.2" spans="1:31">
      <c r="A191" s="357">
        <v>21</v>
      </c>
      <c r="B191" s="358" t="s">
        <v>450</v>
      </c>
      <c r="C191" s="357">
        <v>22151086</v>
      </c>
      <c r="D191" s="358" t="s">
        <v>414</v>
      </c>
      <c r="E191" s="358" t="s">
        <v>87</v>
      </c>
      <c r="F191" s="357"/>
      <c r="G191" s="357"/>
      <c r="H191" s="357"/>
      <c r="I191" s="357"/>
      <c r="J191" s="357"/>
      <c r="K191" s="357"/>
      <c r="L191" s="357"/>
      <c r="M191" s="357"/>
      <c r="N191" s="357"/>
      <c r="O191" s="357"/>
      <c r="P191" s="357"/>
      <c r="Q191" s="357">
        <v>30</v>
      </c>
      <c r="R191" s="357"/>
      <c r="S191" s="357">
        <v>20</v>
      </c>
      <c r="T191" s="357"/>
      <c r="U191" s="357">
        <v>30</v>
      </c>
      <c r="V191" s="358" t="s">
        <v>451</v>
      </c>
      <c r="W191" s="358" t="s">
        <v>41</v>
      </c>
      <c r="X191" s="357"/>
      <c r="Y191" s="357">
        <v>81.4</v>
      </c>
      <c r="Z191" s="357">
        <v>81.4</v>
      </c>
      <c r="AA191" s="358"/>
      <c r="AB191" s="358" t="s">
        <v>42</v>
      </c>
      <c r="AC191" s="358" t="s">
        <v>57</v>
      </c>
      <c r="AD191" s="358"/>
      <c r="AE191" s="358"/>
    </row>
    <row r="192" ht="25.2" spans="1:31">
      <c r="A192" s="357">
        <v>22</v>
      </c>
      <c r="B192" s="358" t="s">
        <v>452</v>
      </c>
      <c r="C192" s="357">
        <v>22151008</v>
      </c>
      <c r="D192" s="358" t="s">
        <v>414</v>
      </c>
      <c r="E192" s="358" t="s">
        <v>186</v>
      </c>
      <c r="F192" s="357"/>
      <c r="G192" s="357"/>
      <c r="H192" s="357"/>
      <c r="I192" s="357"/>
      <c r="J192" s="357"/>
      <c r="K192" s="357"/>
      <c r="L192" s="357"/>
      <c r="M192" s="357"/>
      <c r="N192" s="357"/>
      <c r="O192" s="357"/>
      <c r="P192" s="357"/>
      <c r="Q192" s="357">
        <v>30</v>
      </c>
      <c r="R192" s="357"/>
      <c r="S192" s="357">
        <v>20</v>
      </c>
      <c r="T192" s="357"/>
      <c r="U192" s="357">
        <v>30</v>
      </c>
      <c r="V192" s="358" t="s">
        <v>451</v>
      </c>
      <c r="W192" s="358" t="s">
        <v>41</v>
      </c>
      <c r="X192" s="357"/>
      <c r="Y192" s="357">
        <v>81.4</v>
      </c>
      <c r="Z192" s="357">
        <v>81.4</v>
      </c>
      <c r="AA192" s="358"/>
      <c r="AB192" s="358" t="s">
        <v>42</v>
      </c>
      <c r="AC192" s="358" t="s">
        <v>57</v>
      </c>
      <c r="AD192" s="358"/>
      <c r="AE192" s="358"/>
    </row>
    <row r="193" ht="25.2" spans="1:31">
      <c r="A193" s="357">
        <v>23</v>
      </c>
      <c r="B193" s="358" t="s">
        <v>453</v>
      </c>
      <c r="C193" s="357">
        <v>22151137</v>
      </c>
      <c r="D193" s="358" t="s">
        <v>414</v>
      </c>
      <c r="E193" s="358" t="s">
        <v>154</v>
      </c>
      <c r="F193" s="357"/>
      <c r="G193" s="357"/>
      <c r="H193" s="357"/>
      <c r="I193" s="357"/>
      <c r="J193" s="357"/>
      <c r="K193" s="357"/>
      <c r="L193" s="357"/>
      <c r="M193" s="357"/>
      <c r="N193" s="357"/>
      <c r="O193" s="357"/>
      <c r="P193" s="357"/>
      <c r="Q193" s="357">
        <v>30</v>
      </c>
      <c r="R193" s="357"/>
      <c r="S193" s="357">
        <v>20</v>
      </c>
      <c r="T193" s="357"/>
      <c r="U193" s="357">
        <v>30</v>
      </c>
      <c r="V193" s="357"/>
      <c r="W193" s="358" t="s">
        <v>41</v>
      </c>
      <c r="X193" s="357"/>
      <c r="Y193" s="357">
        <v>80</v>
      </c>
      <c r="Z193" s="357">
        <v>80</v>
      </c>
      <c r="AA193" s="358"/>
      <c r="AB193" s="358"/>
      <c r="AC193" s="358" t="s">
        <v>57</v>
      </c>
      <c r="AD193" s="358"/>
      <c r="AE193" s="358"/>
    </row>
    <row r="194" ht="25.2" spans="1:31">
      <c r="A194" s="357">
        <v>24</v>
      </c>
      <c r="B194" s="358" t="s">
        <v>454</v>
      </c>
      <c r="C194" s="357">
        <v>22151165</v>
      </c>
      <c r="D194" s="358" t="s">
        <v>414</v>
      </c>
      <c r="E194" s="358" t="s">
        <v>154</v>
      </c>
      <c r="F194" s="357"/>
      <c r="G194" s="357"/>
      <c r="H194" s="357"/>
      <c r="I194" s="357"/>
      <c r="J194" s="357"/>
      <c r="K194" s="357"/>
      <c r="L194" s="357"/>
      <c r="M194" s="357"/>
      <c r="N194" s="357"/>
      <c r="O194" s="357"/>
      <c r="P194" s="357"/>
      <c r="Q194" s="357">
        <v>30</v>
      </c>
      <c r="R194" s="357"/>
      <c r="S194" s="357">
        <v>20</v>
      </c>
      <c r="T194" s="357"/>
      <c r="U194" s="357">
        <v>30</v>
      </c>
      <c r="V194" s="357"/>
      <c r="W194" s="358" t="s">
        <v>41</v>
      </c>
      <c r="X194" s="357"/>
      <c r="Y194" s="357">
        <v>80</v>
      </c>
      <c r="Z194" s="357">
        <v>80</v>
      </c>
      <c r="AA194" s="358"/>
      <c r="AB194" s="358"/>
      <c r="AC194" s="358" t="s">
        <v>57</v>
      </c>
      <c r="AD194" s="358"/>
      <c r="AE194" s="358"/>
    </row>
    <row r="195" ht="25.2" spans="1:31">
      <c r="A195" s="357">
        <v>25</v>
      </c>
      <c r="B195" s="358" t="s">
        <v>455</v>
      </c>
      <c r="C195" s="357">
        <v>22151116</v>
      </c>
      <c r="D195" s="358" t="s">
        <v>414</v>
      </c>
      <c r="E195" s="358" t="s">
        <v>154</v>
      </c>
      <c r="F195" s="357"/>
      <c r="G195" s="357"/>
      <c r="H195" s="357"/>
      <c r="I195" s="357"/>
      <c r="J195" s="357"/>
      <c r="K195" s="357"/>
      <c r="L195" s="357"/>
      <c r="M195" s="357"/>
      <c r="N195" s="357"/>
      <c r="O195" s="357"/>
      <c r="P195" s="357"/>
      <c r="Q195" s="357">
        <v>30</v>
      </c>
      <c r="R195" s="357"/>
      <c r="S195" s="357">
        <v>20</v>
      </c>
      <c r="T195" s="357"/>
      <c r="U195" s="357">
        <v>30</v>
      </c>
      <c r="V195" s="357"/>
      <c r="W195" s="358" t="s">
        <v>41</v>
      </c>
      <c r="X195" s="357"/>
      <c r="Y195" s="357">
        <v>80</v>
      </c>
      <c r="Z195" s="357">
        <v>80</v>
      </c>
      <c r="AA195" s="358"/>
      <c r="AB195" s="358"/>
      <c r="AC195" s="358" t="s">
        <v>57</v>
      </c>
      <c r="AD195" s="358"/>
      <c r="AE195" s="358"/>
    </row>
    <row r="196" ht="25.2" spans="1:31">
      <c r="A196" s="357">
        <v>26</v>
      </c>
      <c r="B196" s="358" t="s">
        <v>456</v>
      </c>
      <c r="C196" s="357">
        <v>22151095</v>
      </c>
      <c r="D196" s="358" t="s">
        <v>414</v>
      </c>
      <c r="E196" s="358" t="s">
        <v>154</v>
      </c>
      <c r="F196" s="357"/>
      <c r="G196" s="357"/>
      <c r="H196" s="357"/>
      <c r="I196" s="357"/>
      <c r="J196" s="357"/>
      <c r="K196" s="357"/>
      <c r="L196" s="357"/>
      <c r="M196" s="357"/>
      <c r="N196" s="357"/>
      <c r="O196" s="357"/>
      <c r="P196" s="357"/>
      <c r="Q196" s="357">
        <v>30</v>
      </c>
      <c r="R196" s="357"/>
      <c r="S196" s="357">
        <v>20</v>
      </c>
      <c r="T196" s="357"/>
      <c r="U196" s="357">
        <v>30</v>
      </c>
      <c r="V196" s="357"/>
      <c r="W196" s="358" t="s">
        <v>41</v>
      </c>
      <c r="X196" s="357"/>
      <c r="Y196" s="357">
        <v>80</v>
      </c>
      <c r="Z196" s="357">
        <v>80</v>
      </c>
      <c r="AA196" s="358"/>
      <c r="AB196" s="358"/>
      <c r="AC196" s="358" t="s">
        <v>57</v>
      </c>
      <c r="AD196" s="358"/>
      <c r="AE196" s="358"/>
    </row>
    <row r="197" ht="25.2" spans="1:31">
      <c r="A197" s="357">
        <v>27</v>
      </c>
      <c r="B197" s="358" t="s">
        <v>457</v>
      </c>
      <c r="C197" s="357">
        <v>22151123</v>
      </c>
      <c r="D197" s="358" t="s">
        <v>414</v>
      </c>
      <c r="E197" s="358" t="s">
        <v>48</v>
      </c>
      <c r="F197" s="357"/>
      <c r="G197" s="357"/>
      <c r="H197" s="357"/>
      <c r="I197" s="357"/>
      <c r="J197" s="357"/>
      <c r="K197" s="357"/>
      <c r="L197" s="357"/>
      <c r="M197" s="357"/>
      <c r="N197" s="357"/>
      <c r="O197" s="357"/>
      <c r="P197" s="357"/>
      <c r="Q197" s="357">
        <v>30</v>
      </c>
      <c r="R197" s="357"/>
      <c r="S197" s="357">
        <v>20</v>
      </c>
      <c r="T197" s="357"/>
      <c r="U197" s="357">
        <v>30</v>
      </c>
      <c r="V197" s="357"/>
      <c r="W197" s="358" t="s">
        <v>41</v>
      </c>
      <c r="X197" s="357"/>
      <c r="Y197" s="357">
        <v>80</v>
      </c>
      <c r="Z197" s="357">
        <v>80</v>
      </c>
      <c r="AA197" s="358"/>
      <c r="AB197" s="358"/>
      <c r="AC197" s="358" t="s">
        <v>57</v>
      </c>
      <c r="AD197" s="358"/>
      <c r="AE197" s="358"/>
    </row>
    <row r="198" ht="25.2" spans="1:31">
      <c r="A198" s="357">
        <v>28</v>
      </c>
      <c r="B198" s="358" t="s">
        <v>458</v>
      </c>
      <c r="C198" s="357">
        <v>22151127</v>
      </c>
      <c r="D198" s="358" t="s">
        <v>414</v>
      </c>
      <c r="E198" s="358" t="s">
        <v>154</v>
      </c>
      <c r="F198" s="357"/>
      <c r="G198" s="357"/>
      <c r="H198" s="357"/>
      <c r="I198" s="357"/>
      <c r="J198" s="357"/>
      <c r="K198" s="357"/>
      <c r="L198" s="357"/>
      <c r="M198" s="357"/>
      <c r="N198" s="357"/>
      <c r="O198" s="357"/>
      <c r="P198" s="357"/>
      <c r="Q198" s="357">
        <v>30</v>
      </c>
      <c r="R198" s="357"/>
      <c r="S198" s="357">
        <v>20</v>
      </c>
      <c r="T198" s="357"/>
      <c r="U198" s="357">
        <v>30</v>
      </c>
      <c r="V198" s="357"/>
      <c r="W198" s="358" t="s">
        <v>41</v>
      </c>
      <c r="X198" s="357"/>
      <c r="Y198" s="357">
        <v>80</v>
      </c>
      <c r="Z198" s="357">
        <v>80</v>
      </c>
      <c r="AA198" s="358"/>
      <c r="AB198" s="358"/>
      <c r="AC198" s="358" t="s">
        <v>57</v>
      </c>
      <c r="AD198" s="358"/>
      <c r="AE198" s="358"/>
    </row>
    <row r="199" ht="25.2" spans="1:31">
      <c r="A199" s="357">
        <v>29</v>
      </c>
      <c r="B199" s="358" t="s">
        <v>459</v>
      </c>
      <c r="C199" s="357">
        <v>22151001</v>
      </c>
      <c r="D199" s="358" t="s">
        <v>414</v>
      </c>
      <c r="E199" s="358" t="s">
        <v>154</v>
      </c>
      <c r="F199" s="357"/>
      <c r="G199" s="357"/>
      <c r="H199" s="357"/>
      <c r="I199" s="357"/>
      <c r="J199" s="357"/>
      <c r="K199" s="357"/>
      <c r="L199" s="357"/>
      <c r="M199" s="357"/>
      <c r="N199" s="357"/>
      <c r="O199" s="357"/>
      <c r="P199" s="357"/>
      <c r="Q199" s="357">
        <v>30</v>
      </c>
      <c r="R199" s="357"/>
      <c r="S199" s="357">
        <v>20</v>
      </c>
      <c r="T199" s="357"/>
      <c r="U199" s="357">
        <v>30</v>
      </c>
      <c r="V199" s="357"/>
      <c r="W199" s="358" t="s">
        <v>41</v>
      </c>
      <c r="X199" s="357"/>
      <c r="Y199" s="357">
        <v>80</v>
      </c>
      <c r="Z199" s="357">
        <v>80</v>
      </c>
      <c r="AA199" s="358"/>
      <c r="AB199" s="358"/>
      <c r="AC199" s="358" t="s">
        <v>57</v>
      </c>
      <c r="AD199" s="358"/>
      <c r="AE199" s="358"/>
    </row>
    <row r="200" ht="25.2" spans="1:31">
      <c r="A200" s="357">
        <v>30</v>
      </c>
      <c r="B200" s="358" t="s">
        <v>460</v>
      </c>
      <c r="C200" s="357">
        <v>22151153</v>
      </c>
      <c r="D200" s="358" t="s">
        <v>414</v>
      </c>
      <c r="E200" s="358" t="s">
        <v>154</v>
      </c>
      <c r="F200" s="357"/>
      <c r="G200" s="357"/>
      <c r="H200" s="357"/>
      <c r="I200" s="357"/>
      <c r="J200" s="357"/>
      <c r="K200" s="357"/>
      <c r="L200" s="357"/>
      <c r="M200" s="357"/>
      <c r="N200" s="357"/>
      <c r="O200" s="357"/>
      <c r="P200" s="357"/>
      <c r="Q200" s="357">
        <v>30</v>
      </c>
      <c r="R200" s="357"/>
      <c r="S200" s="357">
        <v>20</v>
      </c>
      <c r="T200" s="357"/>
      <c r="U200" s="357">
        <v>30</v>
      </c>
      <c r="V200" s="357"/>
      <c r="W200" s="358" t="s">
        <v>41</v>
      </c>
      <c r="X200" s="357"/>
      <c r="Y200" s="357">
        <v>80</v>
      </c>
      <c r="Z200" s="357">
        <v>80</v>
      </c>
      <c r="AA200" s="358"/>
      <c r="AB200" s="358"/>
      <c r="AC200" s="358" t="s">
        <v>57</v>
      </c>
      <c r="AD200" s="358"/>
      <c r="AE200" s="358"/>
    </row>
    <row r="201" ht="25.2" spans="1:31">
      <c r="A201" s="357">
        <v>31</v>
      </c>
      <c r="B201" s="358" t="s">
        <v>461</v>
      </c>
      <c r="C201" s="357">
        <v>22151099</v>
      </c>
      <c r="D201" s="358" t="s">
        <v>414</v>
      </c>
      <c r="E201" s="358" t="s">
        <v>154</v>
      </c>
      <c r="F201" s="357"/>
      <c r="G201" s="357"/>
      <c r="H201" s="357"/>
      <c r="I201" s="357"/>
      <c r="J201" s="357"/>
      <c r="K201" s="357"/>
      <c r="L201" s="357"/>
      <c r="M201" s="357"/>
      <c r="N201" s="357"/>
      <c r="O201" s="357"/>
      <c r="P201" s="357"/>
      <c r="Q201" s="357">
        <v>30</v>
      </c>
      <c r="R201" s="357"/>
      <c r="S201" s="357">
        <v>20</v>
      </c>
      <c r="T201" s="357"/>
      <c r="U201" s="357">
        <v>30</v>
      </c>
      <c r="V201" s="357"/>
      <c r="W201" s="358" t="s">
        <v>41</v>
      </c>
      <c r="X201" s="357"/>
      <c r="Y201" s="357">
        <v>80</v>
      </c>
      <c r="Z201" s="357">
        <v>80</v>
      </c>
      <c r="AA201" s="358"/>
      <c r="AB201" s="358"/>
      <c r="AC201" s="358" t="s">
        <v>57</v>
      </c>
      <c r="AD201" s="358"/>
      <c r="AE201" s="358"/>
    </row>
    <row r="202" ht="25.2" spans="1:31">
      <c r="A202" s="357">
        <v>32</v>
      </c>
      <c r="B202" s="358" t="s">
        <v>462</v>
      </c>
      <c r="C202" s="357">
        <v>22151233</v>
      </c>
      <c r="D202" s="358" t="s">
        <v>414</v>
      </c>
      <c r="E202" s="358" t="s">
        <v>154</v>
      </c>
      <c r="F202" s="357"/>
      <c r="G202" s="357"/>
      <c r="H202" s="357"/>
      <c r="I202" s="357"/>
      <c r="J202" s="357"/>
      <c r="K202" s="357"/>
      <c r="L202" s="357"/>
      <c r="M202" s="357"/>
      <c r="N202" s="357"/>
      <c r="O202" s="357"/>
      <c r="P202" s="357"/>
      <c r="Q202" s="357">
        <v>30</v>
      </c>
      <c r="R202" s="357"/>
      <c r="S202" s="357">
        <v>20</v>
      </c>
      <c r="T202" s="357"/>
      <c r="U202" s="357">
        <v>30</v>
      </c>
      <c r="V202" s="357"/>
      <c r="W202" s="358" t="s">
        <v>41</v>
      </c>
      <c r="X202" s="357"/>
      <c r="Y202" s="357">
        <v>80</v>
      </c>
      <c r="Z202" s="357">
        <v>80</v>
      </c>
      <c r="AA202" s="358"/>
      <c r="AB202" s="358"/>
      <c r="AC202" s="358" t="s">
        <v>57</v>
      </c>
      <c r="AD202" s="358"/>
      <c r="AE202" s="358"/>
    </row>
    <row r="203" ht="25.2" spans="1:31">
      <c r="A203" s="357">
        <v>33</v>
      </c>
      <c r="B203" s="358" t="s">
        <v>463</v>
      </c>
      <c r="C203" s="357">
        <v>22151232</v>
      </c>
      <c r="D203" s="358" t="s">
        <v>414</v>
      </c>
      <c r="E203" s="358" t="s">
        <v>154</v>
      </c>
      <c r="F203" s="357"/>
      <c r="G203" s="357"/>
      <c r="H203" s="357"/>
      <c r="I203" s="357"/>
      <c r="J203" s="357"/>
      <c r="K203" s="357"/>
      <c r="L203" s="357"/>
      <c r="M203" s="357"/>
      <c r="N203" s="357"/>
      <c r="O203" s="357"/>
      <c r="P203" s="357"/>
      <c r="Q203" s="357">
        <v>30</v>
      </c>
      <c r="R203" s="357"/>
      <c r="S203" s="357">
        <v>20</v>
      </c>
      <c r="T203" s="357"/>
      <c r="U203" s="357">
        <v>30</v>
      </c>
      <c r="V203" s="357"/>
      <c r="W203" s="358" t="s">
        <v>41</v>
      </c>
      <c r="X203" s="357"/>
      <c r="Y203" s="357">
        <v>80</v>
      </c>
      <c r="Z203" s="357">
        <v>80</v>
      </c>
      <c r="AA203" s="358"/>
      <c r="AB203" s="358"/>
      <c r="AC203" s="358" t="s">
        <v>57</v>
      </c>
      <c r="AD203" s="358"/>
      <c r="AE203" s="358"/>
    </row>
    <row r="204" ht="26.4" spans="1:31">
      <c r="A204" s="357">
        <v>34</v>
      </c>
      <c r="B204" s="358" t="s">
        <v>464</v>
      </c>
      <c r="C204" s="357">
        <v>22151063</v>
      </c>
      <c r="D204" s="358" t="s">
        <v>414</v>
      </c>
      <c r="E204" s="358" t="s">
        <v>186</v>
      </c>
      <c r="F204" s="357"/>
      <c r="G204" s="357"/>
      <c r="H204" s="357"/>
      <c r="I204" s="357"/>
      <c r="J204" s="357"/>
      <c r="K204" s="357"/>
      <c r="L204" s="357"/>
      <c r="M204" s="357" t="s">
        <v>465</v>
      </c>
      <c r="N204" s="357"/>
      <c r="O204" s="357"/>
      <c r="P204" s="357"/>
      <c r="Q204" s="357">
        <v>30</v>
      </c>
      <c r="R204" s="357"/>
      <c r="S204" s="357">
        <v>20</v>
      </c>
      <c r="T204" s="357"/>
      <c r="U204" s="357">
        <v>30</v>
      </c>
      <c r="V204" s="357"/>
      <c r="W204" s="358" t="s">
        <v>41</v>
      </c>
      <c r="X204" s="357"/>
      <c r="Y204" s="357">
        <v>80</v>
      </c>
      <c r="Z204" s="357">
        <v>80</v>
      </c>
      <c r="AA204" s="358"/>
      <c r="AB204" s="358"/>
      <c r="AC204" s="358" t="s">
        <v>57</v>
      </c>
      <c r="AD204" s="358"/>
      <c r="AE204" s="358"/>
    </row>
    <row r="205" ht="25.2" spans="1:31">
      <c r="A205" s="357">
        <v>35</v>
      </c>
      <c r="B205" s="358" t="s">
        <v>466</v>
      </c>
      <c r="C205" s="357">
        <v>22151026</v>
      </c>
      <c r="D205" s="358" t="s">
        <v>414</v>
      </c>
      <c r="E205" s="358" t="s">
        <v>154</v>
      </c>
      <c r="F205" s="357"/>
      <c r="G205" s="357"/>
      <c r="H205" s="357"/>
      <c r="I205" s="357"/>
      <c r="J205" s="357"/>
      <c r="K205" s="357"/>
      <c r="L205" s="357"/>
      <c r="M205" s="357"/>
      <c r="N205" s="357"/>
      <c r="O205" s="357"/>
      <c r="P205" s="357"/>
      <c r="Q205" s="357">
        <v>30</v>
      </c>
      <c r="R205" s="357"/>
      <c r="S205" s="357">
        <v>20</v>
      </c>
      <c r="T205" s="357"/>
      <c r="U205" s="357">
        <v>30</v>
      </c>
      <c r="V205" s="357"/>
      <c r="W205" s="358" t="s">
        <v>41</v>
      </c>
      <c r="X205" s="357"/>
      <c r="Y205" s="357">
        <v>80</v>
      </c>
      <c r="Z205" s="357">
        <v>80</v>
      </c>
      <c r="AA205" s="358"/>
      <c r="AB205" s="358"/>
      <c r="AC205" s="358" t="s">
        <v>57</v>
      </c>
      <c r="AD205" s="358"/>
      <c r="AE205" s="358"/>
    </row>
    <row r="206" ht="25.2" spans="1:31">
      <c r="A206" s="357">
        <v>36</v>
      </c>
      <c r="B206" s="358" t="s">
        <v>467</v>
      </c>
      <c r="C206" s="357">
        <v>22151094</v>
      </c>
      <c r="D206" s="358" t="s">
        <v>414</v>
      </c>
      <c r="E206" s="358" t="s">
        <v>154</v>
      </c>
      <c r="F206" s="357"/>
      <c r="G206" s="357"/>
      <c r="H206" s="357"/>
      <c r="I206" s="357"/>
      <c r="J206" s="357"/>
      <c r="K206" s="357"/>
      <c r="L206" s="357"/>
      <c r="M206" s="357"/>
      <c r="N206" s="357"/>
      <c r="O206" s="357"/>
      <c r="P206" s="357"/>
      <c r="Q206" s="357">
        <v>30</v>
      </c>
      <c r="R206" s="357"/>
      <c r="S206" s="357">
        <v>20</v>
      </c>
      <c r="T206" s="357"/>
      <c r="U206" s="357">
        <v>30</v>
      </c>
      <c r="V206" s="357"/>
      <c r="W206" s="358" t="s">
        <v>41</v>
      </c>
      <c r="X206" s="357"/>
      <c r="Y206" s="357">
        <v>80</v>
      </c>
      <c r="Z206" s="357">
        <v>80</v>
      </c>
      <c r="AA206" s="358"/>
      <c r="AB206" s="358"/>
      <c r="AC206" s="358" t="s">
        <v>57</v>
      </c>
      <c r="AD206" s="358"/>
      <c r="AE206" s="358"/>
    </row>
    <row r="207" ht="25.2" spans="1:31">
      <c r="A207" s="357">
        <v>37</v>
      </c>
      <c r="B207" s="358" t="s">
        <v>468</v>
      </c>
      <c r="C207" s="357">
        <v>22151205</v>
      </c>
      <c r="D207" s="358" t="s">
        <v>414</v>
      </c>
      <c r="E207" s="358" t="s">
        <v>48</v>
      </c>
      <c r="F207" s="357"/>
      <c r="G207" s="357"/>
      <c r="H207" s="357"/>
      <c r="I207" s="357"/>
      <c r="J207" s="357"/>
      <c r="K207" s="357"/>
      <c r="L207" s="357"/>
      <c r="M207" s="357"/>
      <c r="N207" s="357"/>
      <c r="O207" s="357"/>
      <c r="P207" s="357"/>
      <c r="Q207" s="357">
        <v>30</v>
      </c>
      <c r="R207" s="357"/>
      <c r="S207" s="357">
        <v>20</v>
      </c>
      <c r="T207" s="357"/>
      <c r="U207" s="357">
        <v>30</v>
      </c>
      <c r="V207" s="357"/>
      <c r="W207" s="358" t="s">
        <v>41</v>
      </c>
      <c r="X207" s="357"/>
      <c r="Y207" s="357">
        <v>80</v>
      </c>
      <c r="Z207" s="357">
        <v>80</v>
      </c>
      <c r="AA207" s="358"/>
      <c r="AB207" s="358"/>
      <c r="AC207" s="358" t="s">
        <v>57</v>
      </c>
      <c r="AD207" s="358"/>
      <c r="AE207" s="358"/>
    </row>
    <row r="208" ht="25.2" spans="1:31">
      <c r="A208" s="357">
        <v>38</v>
      </c>
      <c r="B208" s="358" t="s">
        <v>469</v>
      </c>
      <c r="C208" s="357">
        <v>22151164</v>
      </c>
      <c r="D208" s="358" t="s">
        <v>414</v>
      </c>
      <c r="E208" s="358" t="s">
        <v>154</v>
      </c>
      <c r="F208" s="357"/>
      <c r="G208" s="357"/>
      <c r="H208" s="357"/>
      <c r="I208" s="357"/>
      <c r="J208" s="357"/>
      <c r="K208" s="357"/>
      <c r="L208" s="357"/>
      <c r="M208" s="357"/>
      <c r="N208" s="357"/>
      <c r="O208" s="357"/>
      <c r="P208" s="357"/>
      <c r="Q208" s="357">
        <v>30</v>
      </c>
      <c r="R208" s="357"/>
      <c r="S208" s="357">
        <v>20</v>
      </c>
      <c r="T208" s="357"/>
      <c r="U208" s="357">
        <v>30</v>
      </c>
      <c r="V208" s="357"/>
      <c r="W208" s="358" t="s">
        <v>41</v>
      </c>
      <c r="X208" s="357"/>
      <c r="Y208" s="357">
        <v>80</v>
      </c>
      <c r="Z208" s="357">
        <v>80</v>
      </c>
      <c r="AA208" s="358"/>
      <c r="AB208" s="358"/>
      <c r="AC208" s="358" t="s">
        <v>57</v>
      </c>
      <c r="AD208" s="358"/>
      <c r="AE208" s="358"/>
    </row>
    <row r="209" ht="25.2" spans="1:31">
      <c r="A209" s="357">
        <v>39</v>
      </c>
      <c r="B209" s="358" t="s">
        <v>470</v>
      </c>
      <c r="C209" s="357">
        <v>22151159</v>
      </c>
      <c r="D209" s="358" t="s">
        <v>414</v>
      </c>
      <c r="E209" s="358" t="s">
        <v>154</v>
      </c>
      <c r="F209" s="357"/>
      <c r="G209" s="357"/>
      <c r="H209" s="357"/>
      <c r="I209" s="357"/>
      <c r="J209" s="357"/>
      <c r="K209" s="357"/>
      <c r="L209" s="357"/>
      <c r="M209" s="357"/>
      <c r="N209" s="357"/>
      <c r="O209" s="357"/>
      <c r="P209" s="357"/>
      <c r="Q209" s="357">
        <v>30</v>
      </c>
      <c r="R209" s="357"/>
      <c r="S209" s="357">
        <v>20</v>
      </c>
      <c r="T209" s="357"/>
      <c r="U209" s="357">
        <v>30</v>
      </c>
      <c r="V209" s="357"/>
      <c r="W209" s="358" t="s">
        <v>41</v>
      </c>
      <c r="X209" s="357"/>
      <c r="Y209" s="357">
        <v>80</v>
      </c>
      <c r="Z209" s="357">
        <v>80</v>
      </c>
      <c r="AA209" s="358"/>
      <c r="AB209" s="358"/>
      <c r="AC209" s="358" t="s">
        <v>57</v>
      </c>
      <c r="AD209" s="358"/>
      <c r="AE209" s="358"/>
    </row>
    <row r="210" ht="25.2" spans="1:31">
      <c r="A210" s="357">
        <v>40</v>
      </c>
      <c r="B210" s="358" t="s">
        <v>471</v>
      </c>
      <c r="C210" s="357">
        <v>22151243</v>
      </c>
      <c r="D210" s="358" t="s">
        <v>414</v>
      </c>
      <c r="E210" s="358" t="s">
        <v>154</v>
      </c>
      <c r="F210" s="357"/>
      <c r="G210" s="357"/>
      <c r="H210" s="357"/>
      <c r="I210" s="357"/>
      <c r="J210" s="357"/>
      <c r="K210" s="357"/>
      <c r="L210" s="357"/>
      <c r="M210" s="357"/>
      <c r="N210" s="357"/>
      <c r="O210" s="357"/>
      <c r="P210" s="357"/>
      <c r="Q210" s="357">
        <v>30</v>
      </c>
      <c r="R210" s="357"/>
      <c r="S210" s="357">
        <v>20</v>
      </c>
      <c r="T210" s="357"/>
      <c r="U210" s="357">
        <v>30</v>
      </c>
      <c r="V210" s="357"/>
      <c r="W210" s="358" t="s">
        <v>41</v>
      </c>
      <c r="X210" s="357"/>
      <c r="Y210" s="357">
        <v>80</v>
      </c>
      <c r="Z210" s="357">
        <v>80</v>
      </c>
      <c r="AA210" s="358"/>
      <c r="AB210" s="358"/>
      <c r="AC210" s="358" t="s">
        <v>57</v>
      </c>
      <c r="AD210" s="358"/>
      <c r="AE210" s="358"/>
    </row>
    <row r="211" ht="25.2" spans="1:31">
      <c r="A211" s="357">
        <v>41</v>
      </c>
      <c r="B211" s="358" t="s">
        <v>472</v>
      </c>
      <c r="C211" s="357">
        <v>22151051</v>
      </c>
      <c r="D211" s="358" t="s">
        <v>414</v>
      </c>
      <c r="E211" s="358" t="s">
        <v>154</v>
      </c>
      <c r="F211" s="357"/>
      <c r="G211" s="357"/>
      <c r="H211" s="357"/>
      <c r="I211" s="357"/>
      <c r="J211" s="357"/>
      <c r="K211" s="357"/>
      <c r="L211" s="357"/>
      <c r="M211" s="357"/>
      <c r="N211" s="357"/>
      <c r="O211" s="357"/>
      <c r="P211" s="357"/>
      <c r="Q211" s="357">
        <v>30</v>
      </c>
      <c r="R211" s="357"/>
      <c r="S211" s="357">
        <v>20</v>
      </c>
      <c r="T211" s="357"/>
      <c r="U211" s="357">
        <v>30</v>
      </c>
      <c r="V211" s="357"/>
      <c r="W211" s="358" t="s">
        <v>41</v>
      </c>
      <c r="X211" s="357"/>
      <c r="Y211" s="357">
        <v>80</v>
      </c>
      <c r="Z211" s="357">
        <v>80</v>
      </c>
      <c r="AA211" s="358"/>
      <c r="AB211" s="358"/>
      <c r="AC211" s="358" t="s">
        <v>57</v>
      </c>
      <c r="AD211" s="358"/>
      <c r="AE211" s="358"/>
    </row>
    <row r="212" ht="25.2" spans="1:31">
      <c r="A212" s="357">
        <v>42</v>
      </c>
      <c r="B212" s="358" t="s">
        <v>473</v>
      </c>
      <c r="C212" s="357">
        <v>22151040</v>
      </c>
      <c r="D212" s="358" t="s">
        <v>414</v>
      </c>
      <c r="E212" s="358" t="s">
        <v>154</v>
      </c>
      <c r="F212" s="357"/>
      <c r="G212" s="357"/>
      <c r="H212" s="357"/>
      <c r="I212" s="357"/>
      <c r="J212" s="357"/>
      <c r="K212" s="357"/>
      <c r="L212" s="357"/>
      <c r="M212" s="357"/>
      <c r="N212" s="357"/>
      <c r="O212" s="357"/>
      <c r="P212" s="357"/>
      <c r="Q212" s="357">
        <v>30</v>
      </c>
      <c r="R212" s="357"/>
      <c r="S212" s="357">
        <v>20</v>
      </c>
      <c r="T212" s="357"/>
      <c r="U212" s="357">
        <v>30</v>
      </c>
      <c r="V212" s="357"/>
      <c r="W212" s="358" t="s">
        <v>41</v>
      </c>
      <c r="X212" s="357"/>
      <c r="Y212" s="357">
        <v>80</v>
      </c>
      <c r="Z212" s="357">
        <v>80</v>
      </c>
      <c r="AA212" s="358"/>
      <c r="AB212" s="358"/>
      <c r="AC212" s="358" t="s">
        <v>57</v>
      </c>
      <c r="AD212" s="358"/>
      <c r="AE212" s="358"/>
    </row>
    <row r="213" ht="25.2" spans="1:31">
      <c r="A213" s="357">
        <v>43</v>
      </c>
      <c r="B213" s="358" t="s">
        <v>474</v>
      </c>
      <c r="C213" s="357">
        <v>22151069</v>
      </c>
      <c r="D213" s="358" t="s">
        <v>414</v>
      </c>
      <c r="E213" s="358" t="s">
        <v>186</v>
      </c>
      <c r="F213" s="357"/>
      <c r="G213" s="357"/>
      <c r="H213" s="357"/>
      <c r="I213" s="357"/>
      <c r="J213" s="357"/>
      <c r="K213" s="357"/>
      <c r="L213" s="357"/>
      <c r="M213" s="357"/>
      <c r="N213" s="357"/>
      <c r="O213" s="357"/>
      <c r="P213" s="357"/>
      <c r="Q213" s="357">
        <v>30</v>
      </c>
      <c r="R213" s="357"/>
      <c r="S213" s="357">
        <v>20</v>
      </c>
      <c r="T213" s="357"/>
      <c r="U213" s="357">
        <v>30</v>
      </c>
      <c r="V213" s="357"/>
      <c r="W213" s="358" t="s">
        <v>41</v>
      </c>
      <c r="X213" s="357"/>
      <c r="Y213" s="357">
        <v>80</v>
      </c>
      <c r="Z213" s="357">
        <v>80</v>
      </c>
      <c r="AA213" s="358"/>
      <c r="AB213" s="358"/>
      <c r="AC213" s="358" t="s">
        <v>57</v>
      </c>
      <c r="AD213" s="358"/>
      <c r="AE213" s="358"/>
    </row>
    <row r="214" ht="25.2" spans="1:31">
      <c r="A214" s="357">
        <v>44</v>
      </c>
      <c r="B214" s="358" t="s">
        <v>475</v>
      </c>
      <c r="C214" s="357">
        <v>22151044</v>
      </c>
      <c r="D214" s="358" t="s">
        <v>414</v>
      </c>
      <c r="E214" s="358" t="s">
        <v>154</v>
      </c>
      <c r="F214" s="357"/>
      <c r="G214" s="357"/>
      <c r="H214" s="357"/>
      <c r="I214" s="357"/>
      <c r="J214" s="357"/>
      <c r="K214" s="357"/>
      <c r="L214" s="357"/>
      <c r="M214" s="357"/>
      <c r="N214" s="357"/>
      <c r="O214" s="357"/>
      <c r="P214" s="357"/>
      <c r="Q214" s="357">
        <v>30</v>
      </c>
      <c r="R214" s="357"/>
      <c r="S214" s="357">
        <v>20</v>
      </c>
      <c r="T214" s="357"/>
      <c r="U214" s="357">
        <v>30</v>
      </c>
      <c r="V214" s="357"/>
      <c r="W214" s="358" t="s">
        <v>41</v>
      </c>
      <c r="X214" s="357"/>
      <c r="Y214" s="357">
        <v>80</v>
      </c>
      <c r="Z214" s="357">
        <v>80</v>
      </c>
      <c r="AA214" s="358"/>
      <c r="AB214" s="358"/>
      <c r="AC214" s="358" t="s">
        <v>57</v>
      </c>
      <c r="AD214" s="358"/>
      <c r="AE214" s="358"/>
    </row>
    <row r="215" ht="25.2" spans="1:31">
      <c r="A215" s="357">
        <v>45</v>
      </c>
      <c r="B215" s="358" t="s">
        <v>476</v>
      </c>
      <c r="C215" s="357">
        <v>22151111</v>
      </c>
      <c r="D215" s="358" t="s">
        <v>414</v>
      </c>
      <c r="E215" s="358" t="s">
        <v>154</v>
      </c>
      <c r="F215" s="357"/>
      <c r="G215" s="357"/>
      <c r="H215" s="357"/>
      <c r="I215" s="357"/>
      <c r="J215" s="357"/>
      <c r="K215" s="357"/>
      <c r="L215" s="357"/>
      <c r="M215" s="357"/>
      <c r="N215" s="357"/>
      <c r="O215" s="357"/>
      <c r="P215" s="357"/>
      <c r="Q215" s="357">
        <v>30</v>
      </c>
      <c r="R215" s="357"/>
      <c r="S215" s="357">
        <v>20</v>
      </c>
      <c r="T215" s="357"/>
      <c r="U215" s="357">
        <v>30</v>
      </c>
      <c r="V215" s="357"/>
      <c r="W215" s="358" t="s">
        <v>41</v>
      </c>
      <c r="X215" s="357"/>
      <c r="Y215" s="357">
        <v>80</v>
      </c>
      <c r="Z215" s="357">
        <v>80</v>
      </c>
      <c r="AA215" s="358"/>
      <c r="AB215" s="358"/>
      <c r="AC215" s="358" t="s">
        <v>57</v>
      </c>
      <c r="AD215" s="358"/>
      <c r="AE215" s="358"/>
    </row>
    <row r="216" ht="25.2" spans="1:31">
      <c r="A216" s="357">
        <v>46</v>
      </c>
      <c r="B216" s="358" t="s">
        <v>477</v>
      </c>
      <c r="C216" s="357">
        <v>22151058</v>
      </c>
      <c r="D216" s="358" t="s">
        <v>414</v>
      </c>
      <c r="E216" s="358" t="s">
        <v>154</v>
      </c>
      <c r="F216" s="357"/>
      <c r="G216" s="357"/>
      <c r="H216" s="357"/>
      <c r="I216" s="357"/>
      <c r="J216" s="357"/>
      <c r="K216" s="357"/>
      <c r="L216" s="357"/>
      <c r="M216" s="357"/>
      <c r="N216" s="357"/>
      <c r="O216" s="357"/>
      <c r="P216" s="357"/>
      <c r="Q216" s="357">
        <v>30</v>
      </c>
      <c r="R216" s="357"/>
      <c r="S216" s="357">
        <v>20</v>
      </c>
      <c r="T216" s="357"/>
      <c r="U216" s="357">
        <v>30</v>
      </c>
      <c r="V216" s="357"/>
      <c r="W216" s="358" t="s">
        <v>41</v>
      </c>
      <c r="X216" s="357"/>
      <c r="Y216" s="357">
        <v>80</v>
      </c>
      <c r="Z216" s="357">
        <v>80</v>
      </c>
      <c r="AA216" s="358"/>
      <c r="AB216" s="358"/>
      <c r="AC216" s="358" t="s">
        <v>57</v>
      </c>
      <c r="AD216" s="358"/>
      <c r="AE216" s="358"/>
    </row>
    <row r="217" ht="25.2" spans="1:31">
      <c r="A217" s="357">
        <v>47</v>
      </c>
      <c r="B217" s="358" t="s">
        <v>478</v>
      </c>
      <c r="C217" s="357">
        <v>22151212</v>
      </c>
      <c r="D217" s="358" t="s">
        <v>414</v>
      </c>
      <c r="E217" s="358" t="s">
        <v>154</v>
      </c>
      <c r="F217" s="357"/>
      <c r="G217" s="357"/>
      <c r="H217" s="357"/>
      <c r="I217" s="357"/>
      <c r="J217" s="357"/>
      <c r="K217" s="357"/>
      <c r="L217" s="357"/>
      <c r="M217" s="357"/>
      <c r="N217" s="357"/>
      <c r="O217" s="357"/>
      <c r="P217" s="357"/>
      <c r="Q217" s="357">
        <v>30</v>
      </c>
      <c r="R217" s="357"/>
      <c r="S217" s="357">
        <v>20</v>
      </c>
      <c r="T217" s="357"/>
      <c r="U217" s="357">
        <v>30</v>
      </c>
      <c r="V217" s="357"/>
      <c r="W217" s="358" t="s">
        <v>41</v>
      </c>
      <c r="X217" s="357"/>
      <c r="Y217" s="357">
        <v>80</v>
      </c>
      <c r="Z217" s="357">
        <v>80</v>
      </c>
      <c r="AA217" s="358"/>
      <c r="AB217" s="358"/>
      <c r="AC217" s="358" t="s">
        <v>57</v>
      </c>
      <c r="AD217" s="358"/>
      <c r="AE217" s="358"/>
    </row>
    <row r="218" spans="1:31">
      <c r="A218" s="320"/>
      <c r="B218" s="320"/>
      <c r="C218" s="320"/>
      <c r="D218" s="320"/>
      <c r="E218" s="320"/>
      <c r="F218" s="320"/>
      <c r="G218" s="320"/>
      <c r="H218" s="320"/>
      <c r="I218" s="320"/>
      <c r="J218" s="320"/>
      <c r="K218" s="320"/>
      <c r="L218" s="320"/>
      <c r="M218" s="320"/>
      <c r="N218" s="320"/>
      <c r="O218" s="320"/>
      <c r="P218" s="320"/>
      <c r="Q218" s="320"/>
      <c r="R218" s="320"/>
      <c r="S218" s="320"/>
      <c r="T218" s="320"/>
      <c r="U218" s="320"/>
      <c r="V218" s="320"/>
      <c r="W218" s="320"/>
      <c r="X218" s="320"/>
      <c r="Y218" s="320"/>
      <c r="Z218" s="320"/>
      <c r="AA218" s="320"/>
      <c r="AB218" s="320"/>
      <c r="AC218" s="320"/>
      <c r="AD218" s="320"/>
      <c r="AE218" s="320"/>
    </row>
    <row r="219" ht="39.6" spans="1:31">
      <c r="A219" s="361">
        <v>1</v>
      </c>
      <c r="B219" s="362" t="s">
        <v>479</v>
      </c>
      <c r="C219" s="361">
        <v>22151064</v>
      </c>
      <c r="D219" s="362" t="s">
        <v>480</v>
      </c>
      <c r="E219" s="362" t="s">
        <v>186</v>
      </c>
      <c r="F219" s="361">
        <v>0</v>
      </c>
      <c r="G219" s="361"/>
      <c r="H219" s="361"/>
      <c r="I219" s="361" t="s">
        <v>481</v>
      </c>
      <c r="J219" s="361"/>
      <c r="K219" s="361"/>
      <c r="L219" s="361"/>
      <c r="M219" s="361"/>
      <c r="N219" s="362" t="s">
        <v>482</v>
      </c>
      <c r="O219" s="361"/>
      <c r="P219" s="361"/>
      <c r="Q219" s="361"/>
      <c r="R219" s="361"/>
      <c r="S219" s="361"/>
      <c r="T219" s="361"/>
      <c r="U219" s="361"/>
      <c r="V219" s="361"/>
      <c r="W219" s="362" t="s">
        <v>41</v>
      </c>
      <c r="X219" s="361">
        <f>39+6.3</f>
        <v>45.3</v>
      </c>
      <c r="Y219" s="361">
        <f t="shared" ref="Y219:Y224" si="7">80</f>
        <v>80</v>
      </c>
      <c r="Z219" s="361">
        <f t="shared" ref="Z219:Z245" si="8">Y219+X219</f>
        <v>125.3</v>
      </c>
      <c r="AA219" s="362" t="s">
        <v>42</v>
      </c>
      <c r="AB219" s="362"/>
      <c r="AC219" s="362" t="s">
        <v>41</v>
      </c>
      <c r="AD219" s="362" t="s">
        <v>42</v>
      </c>
      <c r="AE219" s="362"/>
    </row>
    <row r="220" ht="25.2" spans="1:31">
      <c r="A220" s="361">
        <v>2</v>
      </c>
      <c r="B220" s="362" t="s">
        <v>483</v>
      </c>
      <c r="C220" s="361">
        <v>22151128</v>
      </c>
      <c r="D220" s="362" t="s">
        <v>480</v>
      </c>
      <c r="E220" s="362" t="s">
        <v>186</v>
      </c>
      <c r="F220" s="361">
        <v>0</v>
      </c>
      <c r="G220" s="361"/>
      <c r="H220" s="361"/>
      <c r="I220" s="363"/>
      <c r="J220" s="363"/>
      <c r="K220" s="363"/>
      <c r="L220" s="361"/>
      <c r="M220" s="361"/>
      <c r="N220" s="362" t="s">
        <v>484</v>
      </c>
      <c r="O220" s="361" t="s">
        <v>485</v>
      </c>
      <c r="P220" s="363"/>
      <c r="Q220" s="363"/>
      <c r="R220" s="363"/>
      <c r="S220" s="363"/>
      <c r="T220" s="363"/>
      <c r="U220" s="363"/>
      <c r="V220" s="364"/>
      <c r="W220" s="362" t="s">
        <v>41</v>
      </c>
      <c r="X220" s="361">
        <f>3+16</f>
        <v>19</v>
      </c>
      <c r="Y220" s="361">
        <f t="shared" si="7"/>
        <v>80</v>
      </c>
      <c r="Z220" s="361">
        <f t="shared" si="8"/>
        <v>99</v>
      </c>
      <c r="AA220" s="362" t="s">
        <v>42</v>
      </c>
      <c r="AB220" s="362"/>
      <c r="AC220" s="362" t="s">
        <v>41</v>
      </c>
      <c r="AD220" s="362" t="s">
        <v>42</v>
      </c>
      <c r="AE220" s="362"/>
    </row>
    <row r="221" ht="51.6" spans="1:31">
      <c r="A221" s="361">
        <v>3</v>
      </c>
      <c r="B221" s="362" t="s">
        <v>486</v>
      </c>
      <c r="C221" s="361">
        <v>22151224</v>
      </c>
      <c r="D221" s="362" t="s">
        <v>480</v>
      </c>
      <c r="E221" s="362" t="s">
        <v>186</v>
      </c>
      <c r="F221" s="361">
        <v>0</v>
      </c>
      <c r="G221" s="361"/>
      <c r="H221" s="361"/>
      <c r="I221" s="363"/>
      <c r="J221" s="363"/>
      <c r="K221" s="363"/>
      <c r="L221" s="361" t="s">
        <v>487</v>
      </c>
      <c r="M221" s="363"/>
      <c r="N221" s="362" t="s">
        <v>488</v>
      </c>
      <c r="O221" s="363"/>
      <c r="P221" s="363"/>
      <c r="Q221" s="363"/>
      <c r="R221" s="363"/>
      <c r="S221" s="363"/>
      <c r="T221" s="363"/>
      <c r="U221" s="363"/>
      <c r="V221" s="364" t="s">
        <v>489</v>
      </c>
      <c r="W221" s="362" t="s">
        <v>41</v>
      </c>
      <c r="X221" s="361">
        <f>3+5</f>
        <v>8</v>
      </c>
      <c r="Y221" s="361">
        <f>80+5.2</f>
        <v>85.2</v>
      </c>
      <c r="Z221" s="361">
        <f t="shared" si="8"/>
        <v>93.2</v>
      </c>
      <c r="AA221" s="362" t="s">
        <v>42</v>
      </c>
      <c r="AB221" s="362" t="s">
        <v>42</v>
      </c>
      <c r="AC221" s="362" t="s">
        <v>41</v>
      </c>
      <c r="AD221" s="362" t="s">
        <v>42</v>
      </c>
      <c r="AE221" s="362" t="s">
        <v>42</v>
      </c>
    </row>
    <row r="222" ht="50.4" spans="1:31">
      <c r="A222" s="361">
        <v>4</v>
      </c>
      <c r="B222" s="362" t="s">
        <v>490</v>
      </c>
      <c r="C222" s="361">
        <v>22151201</v>
      </c>
      <c r="D222" s="362" t="s">
        <v>480</v>
      </c>
      <c r="E222" s="362" t="s">
        <v>87</v>
      </c>
      <c r="F222" s="361">
        <v>0</v>
      </c>
      <c r="G222" s="361"/>
      <c r="H222" s="361"/>
      <c r="I222" s="363"/>
      <c r="J222" s="363"/>
      <c r="K222" s="363"/>
      <c r="L222" s="361"/>
      <c r="M222" s="361"/>
      <c r="N222" s="361"/>
      <c r="O222" s="361" t="s">
        <v>491</v>
      </c>
      <c r="P222" s="361"/>
      <c r="Q222" s="361"/>
      <c r="R222" s="361"/>
      <c r="S222" s="361"/>
      <c r="T222" s="361"/>
      <c r="U222" s="361"/>
      <c r="V222" s="364" t="s">
        <v>492</v>
      </c>
      <c r="W222" s="362" t="s">
        <v>41</v>
      </c>
      <c r="X222" s="361">
        <f>12</f>
        <v>12</v>
      </c>
      <c r="Y222" s="361">
        <f>80+1.2</f>
        <v>81.2</v>
      </c>
      <c r="Z222" s="361">
        <f t="shared" si="8"/>
        <v>93.2</v>
      </c>
      <c r="AA222" s="362" t="s">
        <v>42</v>
      </c>
      <c r="AB222" s="362" t="s">
        <v>42</v>
      </c>
      <c r="AC222" s="362" t="s">
        <v>41</v>
      </c>
      <c r="AD222" s="362" t="s">
        <v>42</v>
      </c>
      <c r="AE222" s="362" t="s">
        <v>42</v>
      </c>
    </row>
    <row r="223" ht="26.4" spans="1:31">
      <c r="A223" s="361">
        <v>5</v>
      </c>
      <c r="B223" s="362" t="s">
        <v>493</v>
      </c>
      <c r="C223" s="361">
        <v>22151060</v>
      </c>
      <c r="D223" s="362" t="s">
        <v>480</v>
      </c>
      <c r="E223" s="362" t="s">
        <v>154</v>
      </c>
      <c r="F223" s="361">
        <v>0</v>
      </c>
      <c r="G223" s="361"/>
      <c r="H223" s="361"/>
      <c r="I223" s="361" t="s">
        <v>494</v>
      </c>
      <c r="J223" s="363"/>
      <c r="K223" s="363"/>
      <c r="L223" s="361"/>
      <c r="M223" s="363"/>
      <c r="N223" s="363"/>
      <c r="O223" s="363"/>
      <c r="P223" s="363"/>
      <c r="Q223" s="363"/>
      <c r="R223" s="363"/>
      <c r="S223" s="363"/>
      <c r="T223" s="363"/>
      <c r="U223" s="363"/>
      <c r="V223" s="361"/>
      <c r="W223" s="362" t="s">
        <v>41</v>
      </c>
      <c r="X223" s="361">
        <f>10</f>
        <v>10</v>
      </c>
      <c r="Y223" s="361">
        <f t="shared" si="7"/>
        <v>80</v>
      </c>
      <c r="Z223" s="361">
        <f t="shared" si="8"/>
        <v>90</v>
      </c>
      <c r="AA223" s="362" t="s">
        <v>42</v>
      </c>
      <c r="AB223" s="362"/>
      <c r="AC223" s="362" t="s">
        <v>41</v>
      </c>
      <c r="AD223" s="362" t="s">
        <v>42</v>
      </c>
      <c r="AE223" s="362"/>
    </row>
    <row r="224" ht="52.8" spans="1:31">
      <c r="A224" s="361">
        <v>6</v>
      </c>
      <c r="B224" s="362" t="s">
        <v>495</v>
      </c>
      <c r="C224" s="361">
        <v>22151087</v>
      </c>
      <c r="D224" s="362" t="s">
        <v>480</v>
      </c>
      <c r="E224" s="362" t="s">
        <v>48</v>
      </c>
      <c r="F224" s="361">
        <v>0</v>
      </c>
      <c r="G224" s="361"/>
      <c r="H224" s="361"/>
      <c r="I224" s="363"/>
      <c r="J224" s="363"/>
      <c r="K224" s="361" t="s">
        <v>496</v>
      </c>
      <c r="L224" s="361"/>
      <c r="M224" s="361"/>
      <c r="N224" s="361"/>
      <c r="O224" s="361"/>
      <c r="P224" s="363"/>
      <c r="Q224" s="363"/>
      <c r="R224" s="363"/>
      <c r="S224" s="363"/>
      <c r="T224" s="363"/>
      <c r="U224" s="363"/>
      <c r="V224" s="361"/>
      <c r="W224" s="362" t="s">
        <v>41</v>
      </c>
      <c r="X224" s="361">
        <f>7</f>
        <v>7</v>
      </c>
      <c r="Y224" s="361">
        <f t="shared" si="7"/>
        <v>80</v>
      </c>
      <c r="Z224" s="361">
        <f t="shared" si="8"/>
        <v>87</v>
      </c>
      <c r="AA224" s="362" t="s">
        <v>42</v>
      </c>
      <c r="AB224" s="362"/>
      <c r="AC224" s="362" t="s">
        <v>41</v>
      </c>
      <c r="AD224" s="362" t="s">
        <v>42</v>
      </c>
      <c r="AE224" s="362"/>
    </row>
    <row r="225" ht="63.6" spans="1:31">
      <c r="A225" s="361">
        <v>7</v>
      </c>
      <c r="B225" s="362" t="s">
        <v>497</v>
      </c>
      <c r="C225" s="361">
        <v>22151049</v>
      </c>
      <c r="D225" s="362" t="s">
        <v>480</v>
      </c>
      <c r="E225" s="362" t="s">
        <v>154</v>
      </c>
      <c r="F225" s="361">
        <v>0</v>
      </c>
      <c r="G225" s="361"/>
      <c r="H225" s="361"/>
      <c r="I225" s="363"/>
      <c r="J225" s="363"/>
      <c r="K225" s="363"/>
      <c r="L225" s="361"/>
      <c r="M225" s="362" t="s">
        <v>498</v>
      </c>
      <c r="N225" s="361"/>
      <c r="O225" s="361"/>
      <c r="P225" s="361"/>
      <c r="Q225" s="361"/>
      <c r="R225" s="361"/>
      <c r="S225" s="361"/>
      <c r="T225" s="361"/>
      <c r="U225" s="361"/>
      <c r="V225" s="364" t="s">
        <v>499</v>
      </c>
      <c r="W225" s="362" t="s">
        <v>41</v>
      </c>
      <c r="X225" s="361">
        <f t="shared" ref="X225:X228" si="9">4</f>
        <v>4</v>
      </c>
      <c r="Y225" s="361">
        <f>80+1.7</f>
        <v>81.7</v>
      </c>
      <c r="Z225" s="361">
        <f t="shared" si="8"/>
        <v>85.7</v>
      </c>
      <c r="AA225" s="362" t="s">
        <v>42</v>
      </c>
      <c r="AB225" s="362" t="s">
        <v>42</v>
      </c>
      <c r="AC225" s="362" t="s">
        <v>41</v>
      </c>
      <c r="AD225" s="362" t="s">
        <v>42</v>
      </c>
      <c r="AE225" s="362" t="s">
        <v>42</v>
      </c>
    </row>
    <row r="226" ht="64.8" spans="1:31">
      <c r="A226" s="361">
        <v>8</v>
      </c>
      <c r="B226" s="362" t="s">
        <v>500</v>
      </c>
      <c r="C226" s="361">
        <v>22151073</v>
      </c>
      <c r="D226" s="362" t="s">
        <v>480</v>
      </c>
      <c r="E226" s="362" t="s">
        <v>87</v>
      </c>
      <c r="F226" s="361">
        <v>0</v>
      </c>
      <c r="G226" s="361"/>
      <c r="H226" s="361"/>
      <c r="I226" s="363"/>
      <c r="J226" s="363"/>
      <c r="K226" s="363"/>
      <c r="L226" s="361"/>
      <c r="M226" s="363"/>
      <c r="N226" s="363"/>
      <c r="O226" s="363"/>
      <c r="P226" s="363"/>
      <c r="Q226" s="363"/>
      <c r="R226" s="363"/>
      <c r="S226" s="363"/>
      <c r="T226" s="363"/>
      <c r="U226" s="363"/>
      <c r="V226" s="364" t="s">
        <v>501</v>
      </c>
      <c r="W226" s="362" t="s">
        <v>41</v>
      </c>
      <c r="X226" s="361"/>
      <c r="Y226" s="361">
        <f>80+4.8</f>
        <v>84.8</v>
      </c>
      <c r="Z226" s="361">
        <f t="shared" si="8"/>
        <v>84.8</v>
      </c>
      <c r="AA226" s="362"/>
      <c r="AB226" s="362" t="s">
        <v>42</v>
      </c>
      <c r="AC226" s="362" t="s">
        <v>41</v>
      </c>
      <c r="AD226" s="362" t="s">
        <v>42</v>
      </c>
      <c r="AE226" s="361"/>
    </row>
    <row r="227" ht="25.2" spans="1:31">
      <c r="A227" s="361">
        <v>9</v>
      </c>
      <c r="B227" s="362" t="s">
        <v>502</v>
      </c>
      <c r="C227" s="361">
        <v>22151085</v>
      </c>
      <c r="D227" s="362" t="s">
        <v>480</v>
      </c>
      <c r="E227" s="362" t="s">
        <v>154</v>
      </c>
      <c r="F227" s="361">
        <v>0</v>
      </c>
      <c r="G227" s="361"/>
      <c r="H227" s="361"/>
      <c r="I227" s="363"/>
      <c r="J227" s="363"/>
      <c r="K227" s="363"/>
      <c r="L227" s="361"/>
      <c r="M227" s="362" t="s">
        <v>498</v>
      </c>
      <c r="N227" s="361"/>
      <c r="O227" s="361"/>
      <c r="P227" s="363"/>
      <c r="Q227" s="363"/>
      <c r="R227" s="363"/>
      <c r="S227" s="363"/>
      <c r="T227" s="363"/>
      <c r="U227" s="363"/>
      <c r="V227" s="361"/>
      <c r="W227" s="362" t="s">
        <v>41</v>
      </c>
      <c r="X227" s="361">
        <f t="shared" si="9"/>
        <v>4</v>
      </c>
      <c r="Y227" s="361">
        <f t="shared" ref="Y227:Y230" si="10">80</f>
        <v>80</v>
      </c>
      <c r="Z227" s="361">
        <f t="shared" si="8"/>
        <v>84</v>
      </c>
      <c r="AA227" s="362" t="s">
        <v>42</v>
      </c>
      <c r="AB227" s="362"/>
      <c r="AC227" s="362" t="s">
        <v>41</v>
      </c>
      <c r="AD227" s="362" t="s">
        <v>42</v>
      </c>
      <c r="AE227" s="362"/>
    </row>
    <row r="228" ht="25.2" spans="1:31">
      <c r="A228" s="361">
        <v>10</v>
      </c>
      <c r="B228" s="362" t="s">
        <v>503</v>
      </c>
      <c r="C228" s="361">
        <v>22151181</v>
      </c>
      <c r="D228" s="362" t="s">
        <v>480</v>
      </c>
      <c r="E228" s="362" t="s">
        <v>87</v>
      </c>
      <c r="F228" s="361">
        <v>0</v>
      </c>
      <c r="G228" s="361"/>
      <c r="H228" s="361"/>
      <c r="I228" s="363"/>
      <c r="J228" s="363"/>
      <c r="K228" s="363"/>
      <c r="L228" s="361"/>
      <c r="M228" s="362" t="s">
        <v>498</v>
      </c>
      <c r="N228" s="361"/>
      <c r="O228" s="361"/>
      <c r="P228" s="361"/>
      <c r="Q228" s="361"/>
      <c r="R228" s="361"/>
      <c r="S228" s="361"/>
      <c r="T228" s="361"/>
      <c r="U228" s="361"/>
      <c r="V228" s="364"/>
      <c r="W228" s="362" t="s">
        <v>41</v>
      </c>
      <c r="X228" s="361">
        <f t="shared" si="9"/>
        <v>4</v>
      </c>
      <c r="Y228" s="361">
        <f t="shared" si="10"/>
        <v>80</v>
      </c>
      <c r="Z228" s="361">
        <f t="shared" si="8"/>
        <v>84</v>
      </c>
      <c r="AA228" s="362" t="s">
        <v>42</v>
      </c>
      <c r="AB228" s="362"/>
      <c r="AC228" s="362" t="s">
        <v>41</v>
      </c>
      <c r="AD228" s="362" t="s">
        <v>42</v>
      </c>
      <c r="AE228" s="362"/>
    </row>
    <row r="229" ht="25.2" spans="1:31">
      <c r="A229" s="361">
        <v>11</v>
      </c>
      <c r="B229" s="362" t="s">
        <v>504</v>
      </c>
      <c r="C229" s="361">
        <v>22151037</v>
      </c>
      <c r="D229" s="362" t="s">
        <v>480</v>
      </c>
      <c r="E229" s="362" t="s">
        <v>154</v>
      </c>
      <c r="F229" s="361">
        <v>0</v>
      </c>
      <c r="G229" s="361"/>
      <c r="H229" s="361"/>
      <c r="I229" s="363"/>
      <c r="J229" s="363"/>
      <c r="K229" s="363"/>
      <c r="L229" s="361"/>
      <c r="M229" s="361"/>
      <c r="N229" s="362" t="s">
        <v>484</v>
      </c>
      <c r="O229" s="361"/>
      <c r="P229" s="363"/>
      <c r="Q229" s="363"/>
      <c r="R229" s="363"/>
      <c r="S229" s="363"/>
      <c r="T229" s="363"/>
      <c r="U229" s="363"/>
      <c r="V229" s="364"/>
      <c r="W229" s="362" t="s">
        <v>41</v>
      </c>
      <c r="X229" s="361">
        <f>3</f>
        <v>3</v>
      </c>
      <c r="Y229" s="361">
        <f t="shared" si="10"/>
        <v>80</v>
      </c>
      <c r="Z229" s="361">
        <f t="shared" si="8"/>
        <v>83</v>
      </c>
      <c r="AA229" s="362" t="s">
        <v>42</v>
      </c>
      <c r="AB229" s="362"/>
      <c r="AC229" s="362" t="s">
        <v>41</v>
      </c>
      <c r="AD229" s="362" t="s">
        <v>42</v>
      </c>
      <c r="AE229" s="362"/>
    </row>
    <row r="230" ht="25.2" spans="1:31">
      <c r="A230" s="361">
        <v>12</v>
      </c>
      <c r="B230" s="362" t="s">
        <v>505</v>
      </c>
      <c r="C230" s="361">
        <v>22151036</v>
      </c>
      <c r="D230" s="362" t="s">
        <v>480</v>
      </c>
      <c r="E230" s="362" t="s">
        <v>154</v>
      </c>
      <c r="F230" s="361">
        <v>0</v>
      </c>
      <c r="G230" s="361"/>
      <c r="H230" s="361"/>
      <c r="I230" s="363"/>
      <c r="J230" s="363"/>
      <c r="K230" s="363"/>
      <c r="L230" s="361"/>
      <c r="M230" s="363"/>
      <c r="N230" s="362" t="s">
        <v>484</v>
      </c>
      <c r="O230" s="363"/>
      <c r="P230" s="363"/>
      <c r="Q230" s="363"/>
      <c r="R230" s="363"/>
      <c r="S230" s="363"/>
      <c r="T230" s="363"/>
      <c r="U230" s="363"/>
      <c r="V230" s="364"/>
      <c r="W230" s="362" t="s">
        <v>41</v>
      </c>
      <c r="X230" s="361">
        <f>3</f>
        <v>3</v>
      </c>
      <c r="Y230" s="361">
        <f t="shared" si="10"/>
        <v>80</v>
      </c>
      <c r="Z230" s="361">
        <f t="shared" si="8"/>
        <v>83</v>
      </c>
      <c r="AA230" s="362" t="s">
        <v>42</v>
      </c>
      <c r="AB230" s="362"/>
      <c r="AC230" s="362" t="s">
        <v>41</v>
      </c>
      <c r="AD230" s="362" t="s">
        <v>42</v>
      </c>
      <c r="AE230" s="362"/>
    </row>
    <row r="231" ht="64.8" spans="1:31">
      <c r="A231" s="361">
        <v>13</v>
      </c>
      <c r="B231" s="362" t="s">
        <v>506</v>
      </c>
      <c r="C231" s="361">
        <v>22151235</v>
      </c>
      <c r="D231" s="362" t="s">
        <v>480</v>
      </c>
      <c r="E231" s="362" t="s">
        <v>48</v>
      </c>
      <c r="F231" s="361">
        <v>0</v>
      </c>
      <c r="G231" s="361"/>
      <c r="H231" s="361"/>
      <c r="I231" s="363"/>
      <c r="J231" s="363"/>
      <c r="K231" s="363"/>
      <c r="L231" s="361"/>
      <c r="M231" s="361"/>
      <c r="N231" s="361"/>
      <c r="O231" s="361"/>
      <c r="P231" s="361"/>
      <c r="Q231" s="361"/>
      <c r="R231" s="361"/>
      <c r="S231" s="361"/>
      <c r="T231" s="361"/>
      <c r="U231" s="361"/>
      <c r="V231" s="364" t="s">
        <v>507</v>
      </c>
      <c r="W231" s="362" t="s">
        <v>41</v>
      </c>
      <c r="X231" s="361"/>
      <c r="Y231" s="361">
        <f>80+2</f>
        <v>82</v>
      </c>
      <c r="Z231" s="361">
        <f t="shared" si="8"/>
        <v>82</v>
      </c>
      <c r="AA231" s="362"/>
      <c r="AB231" s="362" t="s">
        <v>42</v>
      </c>
      <c r="AC231" s="365" t="s">
        <v>57</v>
      </c>
      <c r="AD231" s="361"/>
      <c r="AE231" s="361"/>
    </row>
    <row r="232" ht="64.8" spans="1:31">
      <c r="A232" s="361">
        <v>14</v>
      </c>
      <c r="B232" s="362" t="s">
        <v>508</v>
      </c>
      <c r="C232" s="361">
        <v>22151188</v>
      </c>
      <c r="D232" s="362" t="s">
        <v>480</v>
      </c>
      <c r="E232" s="362" t="s">
        <v>154</v>
      </c>
      <c r="F232" s="361">
        <v>0</v>
      </c>
      <c r="G232" s="361"/>
      <c r="H232" s="361"/>
      <c r="I232" s="363"/>
      <c r="J232" s="363"/>
      <c r="K232" s="363"/>
      <c r="L232" s="361"/>
      <c r="M232" s="363"/>
      <c r="N232" s="363"/>
      <c r="O232" s="363"/>
      <c r="P232" s="363"/>
      <c r="Q232" s="363"/>
      <c r="R232" s="363"/>
      <c r="S232" s="363"/>
      <c r="T232" s="363"/>
      <c r="U232" s="363"/>
      <c r="V232" s="364" t="s">
        <v>509</v>
      </c>
      <c r="W232" s="362" t="s">
        <v>41</v>
      </c>
      <c r="X232" s="361"/>
      <c r="Y232" s="361">
        <f>80+1.5</f>
        <v>81.5</v>
      </c>
      <c r="Z232" s="361">
        <f t="shared" si="8"/>
        <v>81.5</v>
      </c>
      <c r="AA232" s="362"/>
      <c r="AB232" s="362" t="s">
        <v>42</v>
      </c>
      <c r="AC232" s="365" t="s">
        <v>57</v>
      </c>
      <c r="AD232" s="361"/>
      <c r="AE232" s="361"/>
    </row>
    <row r="233" ht="50.4" spans="1:31">
      <c r="A233" s="361">
        <v>15</v>
      </c>
      <c r="B233" s="362" t="s">
        <v>510</v>
      </c>
      <c r="C233" s="361">
        <v>22151140</v>
      </c>
      <c r="D233" s="362" t="s">
        <v>480</v>
      </c>
      <c r="E233" s="362" t="s">
        <v>87</v>
      </c>
      <c r="F233" s="361">
        <v>0</v>
      </c>
      <c r="G233" s="361"/>
      <c r="H233" s="361"/>
      <c r="I233" s="363"/>
      <c r="J233" s="363"/>
      <c r="K233" s="363"/>
      <c r="L233" s="361"/>
      <c r="M233" s="363"/>
      <c r="N233" s="363"/>
      <c r="O233" s="363"/>
      <c r="P233" s="363"/>
      <c r="Q233" s="363"/>
      <c r="R233" s="363"/>
      <c r="S233" s="363"/>
      <c r="T233" s="363"/>
      <c r="U233" s="363" t="s">
        <v>90</v>
      </c>
      <c r="V233" s="364" t="s">
        <v>511</v>
      </c>
      <c r="W233" s="362" t="s">
        <v>41</v>
      </c>
      <c r="X233" s="361"/>
      <c r="Y233" s="361">
        <f>80+1.2</f>
        <v>81.2</v>
      </c>
      <c r="Z233" s="361">
        <f t="shared" si="8"/>
        <v>81.2</v>
      </c>
      <c r="AA233" s="362"/>
      <c r="AB233" s="362" t="s">
        <v>42</v>
      </c>
      <c r="AC233" s="365" t="s">
        <v>57</v>
      </c>
      <c r="AD233" s="361"/>
      <c r="AE233" s="361"/>
    </row>
    <row r="234" ht="25.2" spans="1:31">
      <c r="A234" s="361">
        <v>16</v>
      </c>
      <c r="B234" s="362" t="s">
        <v>512</v>
      </c>
      <c r="C234" s="361">
        <v>22151012</v>
      </c>
      <c r="D234" s="362" t="s">
        <v>480</v>
      </c>
      <c r="E234" s="362" t="s">
        <v>154</v>
      </c>
      <c r="F234" s="361">
        <v>0</v>
      </c>
      <c r="G234" s="361"/>
      <c r="H234" s="361"/>
      <c r="I234" s="363"/>
      <c r="J234" s="363"/>
      <c r="K234" s="363"/>
      <c r="L234" s="361"/>
      <c r="M234" s="363"/>
      <c r="N234" s="363"/>
      <c r="O234" s="363"/>
      <c r="P234" s="363"/>
      <c r="Q234" s="363"/>
      <c r="R234" s="363"/>
      <c r="S234" s="363"/>
      <c r="T234" s="363"/>
      <c r="U234" s="363"/>
      <c r="V234" s="364"/>
      <c r="W234" s="362" t="s">
        <v>41</v>
      </c>
      <c r="X234" s="361"/>
      <c r="Y234" s="361">
        <f t="shared" ref="Y234:Y245" si="11">80</f>
        <v>80</v>
      </c>
      <c r="Z234" s="361">
        <f t="shared" si="8"/>
        <v>80</v>
      </c>
      <c r="AA234" s="362"/>
      <c r="AB234" s="362"/>
      <c r="AC234" s="365" t="s">
        <v>57</v>
      </c>
      <c r="AD234" s="361"/>
      <c r="AE234" s="361"/>
    </row>
    <row r="235" ht="25.2" spans="1:31">
      <c r="A235" s="361">
        <v>17</v>
      </c>
      <c r="B235" s="362" t="s">
        <v>513</v>
      </c>
      <c r="C235" s="361">
        <v>22151179</v>
      </c>
      <c r="D235" s="362" t="s">
        <v>480</v>
      </c>
      <c r="E235" s="362" t="s">
        <v>154</v>
      </c>
      <c r="F235" s="361">
        <v>0</v>
      </c>
      <c r="G235" s="361"/>
      <c r="H235" s="361"/>
      <c r="I235" s="363"/>
      <c r="J235" s="363"/>
      <c r="K235" s="363"/>
      <c r="L235" s="361"/>
      <c r="M235" s="363"/>
      <c r="N235" s="363"/>
      <c r="O235" s="363"/>
      <c r="P235" s="363"/>
      <c r="Q235" s="363"/>
      <c r="R235" s="363"/>
      <c r="S235" s="363"/>
      <c r="T235" s="363"/>
      <c r="U235" s="363"/>
      <c r="V235" s="364"/>
      <c r="W235" s="362" t="s">
        <v>41</v>
      </c>
      <c r="X235" s="361"/>
      <c r="Y235" s="361">
        <f t="shared" si="11"/>
        <v>80</v>
      </c>
      <c r="Z235" s="361">
        <f t="shared" si="8"/>
        <v>80</v>
      </c>
      <c r="AA235" s="362"/>
      <c r="AB235" s="362"/>
      <c r="AC235" s="365" t="s">
        <v>57</v>
      </c>
      <c r="AD235" s="361"/>
      <c r="AE235" s="361"/>
    </row>
    <row r="236" ht="25.2" spans="1:31">
      <c r="A236" s="361">
        <v>18</v>
      </c>
      <c r="B236" s="362" t="s">
        <v>514</v>
      </c>
      <c r="C236" s="361">
        <v>22151239</v>
      </c>
      <c r="D236" s="362" t="s">
        <v>480</v>
      </c>
      <c r="E236" s="362" t="s">
        <v>154</v>
      </c>
      <c r="F236" s="361">
        <v>0</v>
      </c>
      <c r="G236" s="361"/>
      <c r="H236" s="361"/>
      <c r="I236" s="363"/>
      <c r="J236" s="363"/>
      <c r="K236" s="363"/>
      <c r="L236" s="361"/>
      <c r="M236" s="363"/>
      <c r="N236" s="363"/>
      <c r="O236" s="363"/>
      <c r="P236" s="363"/>
      <c r="Q236" s="363"/>
      <c r="R236" s="363"/>
      <c r="S236" s="363"/>
      <c r="T236" s="363"/>
      <c r="U236" s="363"/>
      <c r="V236" s="364"/>
      <c r="W236" s="362" t="s">
        <v>41</v>
      </c>
      <c r="X236" s="361"/>
      <c r="Y236" s="361">
        <f t="shared" si="11"/>
        <v>80</v>
      </c>
      <c r="Z236" s="361">
        <f t="shared" si="8"/>
        <v>80</v>
      </c>
      <c r="AA236" s="362"/>
      <c r="AB236" s="362"/>
      <c r="AC236" s="365" t="s">
        <v>57</v>
      </c>
      <c r="AD236" s="361"/>
      <c r="AE236" s="361"/>
    </row>
    <row r="237" ht="25.2" spans="1:31">
      <c r="A237" s="361">
        <v>19</v>
      </c>
      <c r="B237" s="362" t="s">
        <v>515</v>
      </c>
      <c r="C237" s="361">
        <v>22151054</v>
      </c>
      <c r="D237" s="362" t="s">
        <v>480</v>
      </c>
      <c r="E237" s="362" t="s">
        <v>154</v>
      </c>
      <c r="F237" s="361">
        <v>0</v>
      </c>
      <c r="G237" s="361"/>
      <c r="H237" s="361"/>
      <c r="I237" s="363"/>
      <c r="J237" s="363"/>
      <c r="K237" s="363"/>
      <c r="L237" s="361"/>
      <c r="M237" s="363"/>
      <c r="N237" s="363"/>
      <c r="O237" s="363"/>
      <c r="P237" s="363"/>
      <c r="Q237" s="363"/>
      <c r="R237" s="363"/>
      <c r="S237" s="363"/>
      <c r="T237" s="363"/>
      <c r="U237" s="363"/>
      <c r="V237" s="364"/>
      <c r="W237" s="362" t="s">
        <v>41</v>
      </c>
      <c r="X237" s="361"/>
      <c r="Y237" s="361">
        <f t="shared" si="11"/>
        <v>80</v>
      </c>
      <c r="Z237" s="361">
        <f t="shared" si="8"/>
        <v>80</v>
      </c>
      <c r="AA237" s="362"/>
      <c r="AB237" s="362"/>
      <c r="AC237" s="365" t="s">
        <v>57</v>
      </c>
      <c r="AD237" s="361"/>
      <c r="AE237" s="361"/>
    </row>
    <row r="238" ht="25.2" spans="1:31">
      <c r="A238" s="361">
        <v>20</v>
      </c>
      <c r="B238" s="362" t="s">
        <v>516</v>
      </c>
      <c r="C238" s="361">
        <v>22151066</v>
      </c>
      <c r="D238" s="362" t="s">
        <v>480</v>
      </c>
      <c r="E238" s="362" t="s">
        <v>87</v>
      </c>
      <c r="F238" s="361">
        <v>0</v>
      </c>
      <c r="G238" s="361"/>
      <c r="H238" s="361"/>
      <c r="I238" s="363"/>
      <c r="J238" s="363"/>
      <c r="K238" s="363"/>
      <c r="L238" s="361"/>
      <c r="M238" s="363"/>
      <c r="N238" s="363"/>
      <c r="O238" s="363"/>
      <c r="P238" s="363"/>
      <c r="Q238" s="363"/>
      <c r="R238" s="363"/>
      <c r="S238" s="363"/>
      <c r="T238" s="363"/>
      <c r="U238" s="363"/>
      <c r="V238" s="364"/>
      <c r="W238" s="362" t="s">
        <v>41</v>
      </c>
      <c r="X238" s="361"/>
      <c r="Y238" s="361">
        <f t="shared" si="11"/>
        <v>80</v>
      </c>
      <c r="Z238" s="361">
        <f t="shared" si="8"/>
        <v>80</v>
      </c>
      <c r="AA238" s="362"/>
      <c r="AB238" s="362"/>
      <c r="AC238" s="365" t="s">
        <v>57</v>
      </c>
      <c r="AD238" s="361"/>
      <c r="AE238" s="361"/>
    </row>
    <row r="239" ht="25.2" spans="1:31">
      <c r="A239" s="361">
        <v>21</v>
      </c>
      <c r="B239" s="362" t="s">
        <v>517</v>
      </c>
      <c r="C239" s="361">
        <v>22151154</v>
      </c>
      <c r="D239" s="362" t="s">
        <v>480</v>
      </c>
      <c r="E239" s="362" t="s">
        <v>154</v>
      </c>
      <c r="F239" s="361">
        <v>0</v>
      </c>
      <c r="G239" s="361"/>
      <c r="H239" s="361"/>
      <c r="I239" s="363"/>
      <c r="J239" s="363"/>
      <c r="K239" s="363"/>
      <c r="L239" s="361"/>
      <c r="M239" s="363"/>
      <c r="N239" s="363"/>
      <c r="O239" s="363"/>
      <c r="P239" s="363"/>
      <c r="Q239" s="363"/>
      <c r="R239" s="363"/>
      <c r="S239" s="363"/>
      <c r="T239" s="363"/>
      <c r="U239" s="363"/>
      <c r="V239" s="364"/>
      <c r="W239" s="362" t="s">
        <v>41</v>
      </c>
      <c r="X239" s="361"/>
      <c r="Y239" s="361">
        <f t="shared" si="11"/>
        <v>80</v>
      </c>
      <c r="Z239" s="361">
        <f t="shared" si="8"/>
        <v>80</v>
      </c>
      <c r="AA239" s="362"/>
      <c r="AB239" s="362"/>
      <c r="AC239" s="365" t="s">
        <v>57</v>
      </c>
      <c r="AD239" s="361"/>
      <c r="AE239" s="361"/>
    </row>
    <row r="240" ht="25.2" spans="1:31">
      <c r="A240" s="361">
        <v>22</v>
      </c>
      <c r="B240" s="362" t="s">
        <v>518</v>
      </c>
      <c r="C240" s="361">
        <v>22151134</v>
      </c>
      <c r="D240" s="362" t="s">
        <v>480</v>
      </c>
      <c r="E240" s="362" t="s">
        <v>154</v>
      </c>
      <c r="F240" s="361">
        <v>0</v>
      </c>
      <c r="G240" s="361"/>
      <c r="H240" s="361"/>
      <c r="I240" s="363"/>
      <c r="J240" s="363"/>
      <c r="K240" s="363"/>
      <c r="L240" s="361"/>
      <c r="M240" s="361"/>
      <c r="N240" s="361"/>
      <c r="O240" s="361"/>
      <c r="P240" s="363"/>
      <c r="Q240" s="363"/>
      <c r="R240" s="363"/>
      <c r="S240" s="363"/>
      <c r="T240" s="363"/>
      <c r="U240" s="363"/>
      <c r="V240" s="364"/>
      <c r="W240" s="362" t="s">
        <v>41</v>
      </c>
      <c r="X240" s="361"/>
      <c r="Y240" s="361">
        <f t="shared" si="11"/>
        <v>80</v>
      </c>
      <c r="Z240" s="361">
        <f t="shared" si="8"/>
        <v>80</v>
      </c>
      <c r="AA240" s="362"/>
      <c r="AB240" s="362"/>
      <c r="AC240" s="365" t="s">
        <v>57</v>
      </c>
      <c r="AD240" s="361"/>
      <c r="AE240" s="361"/>
    </row>
    <row r="241" ht="25.2" spans="1:31">
      <c r="A241" s="361">
        <v>23</v>
      </c>
      <c r="B241" s="362" t="s">
        <v>519</v>
      </c>
      <c r="C241" s="361">
        <v>22151083</v>
      </c>
      <c r="D241" s="362" t="s">
        <v>480</v>
      </c>
      <c r="E241" s="362" t="s">
        <v>154</v>
      </c>
      <c r="F241" s="361">
        <v>0</v>
      </c>
      <c r="G241" s="361"/>
      <c r="H241" s="361"/>
      <c r="I241" s="363"/>
      <c r="J241" s="363"/>
      <c r="K241" s="363"/>
      <c r="L241" s="361"/>
      <c r="M241" s="361"/>
      <c r="N241" s="361"/>
      <c r="O241" s="361"/>
      <c r="P241" s="363"/>
      <c r="Q241" s="363"/>
      <c r="R241" s="363"/>
      <c r="S241" s="363"/>
      <c r="T241" s="363"/>
      <c r="U241" s="363"/>
      <c r="V241" s="364"/>
      <c r="W241" s="362" t="s">
        <v>41</v>
      </c>
      <c r="X241" s="361"/>
      <c r="Y241" s="361">
        <f t="shared" si="11"/>
        <v>80</v>
      </c>
      <c r="Z241" s="361">
        <f t="shared" si="8"/>
        <v>80</v>
      </c>
      <c r="AA241" s="362"/>
      <c r="AB241" s="362"/>
      <c r="AC241" s="365" t="s">
        <v>57</v>
      </c>
      <c r="AD241" s="361"/>
      <c r="AE241" s="361"/>
    </row>
    <row r="242" ht="25.2" spans="1:31">
      <c r="A242" s="361">
        <v>24</v>
      </c>
      <c r="B242" s="362" t="s">
        <v>520</v>
      </c>
      <c r="C242" s="361">
        <v>22151115</v>
      </c>
      <c r="D242" s="362" t="s">
        <v>480</v>
      </c>
      <c r="E242" s="362" t="s">
        <v>154</v>
      </c>
      <c r="F242" s="361">
        <v>0</v>
      </c>
      <c r="G242" s="361"/>
      <c r="H242" s="361"/>
      <c r="I242" s="363"/>
      <c r="J242" s="363"/>
      <c r="K242" s="363"/>
      <c r="L242" s="361"/>
      <c r="M242" s="361"/>
      <c r="N242" s="361"/>
      <c r="O242" s="361"/>
      <c r="P242" s="363"/>
      <c r="Q242" s="363"/>
      <c r="R242" s="363"/>
      <c r="S242" s="363"/>
      <c r="T242" s="363"/>
      <c r="U242" s="361"/>
      <c r="V242" s="364"/>
      <c r="W242" s="362" t="s">
        <v>41</v>
      </c>
      <c r="X242" s="361"/>
      <c r="Y242" s="361">
        <f t="shared" si="11"/>
        <v>80</v>
      </c>
      <c r="Z242" s="361">
        <f t="shared" si="8"/>
        <v>80</v>
      </c>
      <c r="AA242" s="362"/>
      <c r="AB242" s="362"/>
      <c r="AC242" s="365" t="s">
        <v>57</v>
      </c>
      <c r="AD242" s="361"/>
      <c r="AE242" s="361"/>
    </row>
    <row r="243" ht="25.2" spans="1:31">
      <c r="A243" s="361">
        <v>25</v>
      </c>
      <c r="B243" s="362" t="s">
        <v>521</v>
      </c>
      <c r="C243" s="361">
        <v>22151223</v>
      </c>
      <c r="D243" s="362" t="s">
        <v>480</v>
      </c>
      <c r="E243" s="362" t="s">
        <v>154</v>
      </c>
      <c r="F243" s="361">
        <v>0</v>
      </c>
      <c r="G243" s="361"/>
      <c r="H243" s="361"/>
      <c r="I243" s="363"/>
      <c r="J243" s="363"/>
      <c r="K243" s="363"/>
      <c r="L243" s="361"/>
      <c r="M243" s="361"/>
      <c r="N243" s="361"/>
      <c r="O243" s="361"/>
      <c r="P243" s="361"/>
      <c r="Q243" s="361"/>
      <c r="R243" s="361"/>
      <c r="S243" s="361"/>
      <c r="T243" s="361"/>
      <c r="U243" s="361"/>
      <c r="V243" s="364"/>
      <c r="W243" s="362" t="s">
        <v>41</v>
      </c>
      <c r="X243" s="361"/>
      <c r="Y243" s="361">
        <f t="shared" si="11"/>
        <v>80</v>
      </c>
      <c r="Z243" s="361">
        <f t="shared" si="8"/>
        <v>80</v>
      </c>
      <c r="AA243" s="362"/>
      <c r="AB243" s="362"/>
      <c r="AC243" s="365" t="s">
        <v>57</v>
      </c>
      <c r="AD243" s="361"/>
      <c r="AE243" s="361"/>
    </row>
    <row r="244" ht="25.2" spans="1:31">
      <c r="A244" s="361">
        <v>26</v>
      </c>
      <c r="B244" s="362" t="s">
        <v>522</v>
      </c>
      <c r="C244" s="361">
        <v>22151039</v>
      </c>
      <c r="D244" s="362" t="s">
        <v>480</v>
      </c>
      <c r="E244" s="362" t="s">
        <v>154</v>
      </c>
      <c r="F244" s="361">
        <v>0</v>
      </c>
      <c r="G244" s="361"/>
      <c r="H244" s="361"/>
      <c r="I244" s="363"/>
      <c r="J244" s="363"/>
      <c r="K244" s="363"/>
      <c r="L244" s="361"/>
      <c r="M244" s="361"/>
      <c r="N244" s="361"/>
      <c r="O244" s="361"/>
      <c r="P244" s="361"/>
      <c r="Q244" s="361"/>
      <c r="R244" s="361"/>
      <c r="S244" s="361"/>
      <c r="T244" s="361"/>
      <c r="U244" s="361"/>
      <c r="V244" s="364"/>
      <c r="W244" s="362" t="s">
        <v>41</v>
      </c>
      <c r="X244" s="361"/>
      <c r="Y244" s="361">
        <f t="shared" si="11"/>
        <v>80</v>
      </c>
      <c r="Z244" s="361">
        <f t="shared" si="8"/>
        <v>80</v>
      </c>
      <c r="AA244" s="362"/>
      <c r="AB244" s="362"/>
      <c r="AC244" s="365" t="s">
        <v>57</v>
      </c>
      <c r="AD244" s="361"/>
      <c r="AE244" s="361"/>
    </row>
    <row r="245" ht="25.2" spans="1:31">
      <c r="A245" s="361">
        <v>27</v>
      </c>
      <c r="B245" s="362" t="s">
        <v>523</v>
      </c>
      <c r="C245" s="361">
        <v>22151047</v>
      </c>
      <c r="D245" s="362" t="s">
        <v>480</v>
      </c>
      <c r="E245" s="362" t="s">
        <v>154</v>
      </c>
      <c r="F245" s="361">
        <v>0</v>
      </c>
      <c r="G245" s="361"/>
      <c r="H245" s="361"/>
      <c r="I245" s="363"/>
      <c r="J245" s="363"/>
      <c r="K245" s="363"/>
      <c r="L245" s="361"/>
      <c r="M245" s="361"/>
      <c r="N245" s="361"/>
      <c r="O245" s="361"/>
      <c r="P245" s="361"/>
      <c r="Q245" s="361"/>
      <c r="R245" s="361"/>
      <c r="S245" s="361"/>
      <c r="T245" s="361"/>
      <c r="U245" s="361"/>
      <c r="V245" s="364"/>
      <c r="W245" s="362" t="s">
        <v>41</v>
      </c>
      <c r="X245" s="361"/>
      <c r="Y245" s="361">
        <f t="shared" si="11"/>
        <v>80</v>
      </c>
      <c r="Z245" s="361">
        <f t="shared" si="8"/>
        <v>80</v>
      </c>
      <c r="AA245" s="362"/>
      <c r="AB245" s="362"/>
      <c r="AC245" s="365" t="s">
        <v>57</v>
      </c>
      <c r="AD245" s="361"/>
      <c r="AE245" s="361"/>
    </row>
  </sheetData>
  <sortState ref="A171:AE217">
    <sortCondition ref="Z171:Z217" descending="1"/>
  </sortState>
  <mergeCells count="14">
    <mergeCell ref="A1:AE1"/>
    <mergeCell ref="F2:P2"/>
    <mergeCell ref="Q2:V2"/>
    <mergeCell ref="W2:Z2"/>
    <mergeCell ref="A2:A3"/>
    <mergeCell ref="B2:B3"/>
    <mergeCell ref="C2:C3"/>
    <mergeCell ref="D2:D3"/>
    <mergeCell ref="E2:E3"/>
    <mergeCell ref="AA2:AA3"/>
    <mergeCell ref="AB2:AB3"/>
    <mergeCell ref="AC2:AC3"/>
    <mergeCell ref="AD2:AD3"/>
    <mergeCell ref="AE2:AE3"/>
  </mergeCells>
  <conditionalFormatting sqref="Z4:Z245">
    <cfRule type="colorScale" priority="1">
      <colorScale>
        <cfvo type="min"/>
        <cfvo type="percentile" val="50"/>
        <cfvo type="max"/>
        <color rgb="FF63BE7B"/>
        <color rgb="FFFCFCFF"/>
        <color rgb="FFF8696B"/>
      </colorScale>
    </cfRule>
  </conditionalFormatting>
  <conditionalFormatting sqref="B44:B53 B55:B98">
    <cfRule type="duplicateValues" dxfId="0" priority="2"/>
  </conditionalFormatting>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111"/>
  <sheetViews>
    <sheetView zoomScale="85" zoomScaleNormal="85" topLeftCell="B1" workbookViewId="0">
      <pane ySplit="3" topLeftCell="A42" activePane="bottomLeft" state="frozen"/>
      <selection/>
      <selection pane="bottomLeft" activeCell="AC18" sqref="AC18:AC39"/>
    </sheetView>
  </sheetViews>
  <sheetFormatPr defaultColWidth="8.88888888888889" defaultRowHeight="13.8"/>
  <cols>
    <col min="1" max="2" width="8.88888888888889" style="242"/>
    <col min="3" max="3" width="9.66666666666667" style="242"/>
    <col min="4" max="16384" width="8.88888888888889" style="242"/>
  </cols>
  <sheetData>
    <row r="1" customFormat="1" ht="15.6" spans="1:31">
      <c r="A1" s="243" t="s">
        <v>0</v>
      </c>
      <c r="B1" s="243"/>
      <c r="C1" s="243"/>
      <c r="D1" s="243"/>
      <c r="E1" s="243"/>
      <c r="F1" s="243"/>
      <c r="G1" s="243"/>
      <c r="H1" s="243"/>
      <c r="I1" s="243"/>
      <c r="J1" s="243"/>
      <c r="K1" s="243"/>
      <c r="L1" s="243"/>
      <c r="M1" s="243"/>
      <c r="N1" s="243"/>
      <c r="O1" s="243"/>
      <c r="P1" s="243"/>
      <c r="Q1" s="243"/>
      <c r="R1" s="243"/>
      <c r="S1" s="243"/>
      <c r="T1" s="243"/>
      <c r="U1" s="243"/>
      <c r="V1" s="243"/>
      <c r="W1" s="243"/>
      <c r="X1" s="243"/>
      <c r="Y1" s="243"/>
      <c r="Z1" s="243"/>
      <c r="AA1" s="243"/>
      <c r="AB1" s="243"/>
      <c r="AC1" s="243"/>
      <c r="AD1" s="243"/>
      <c r="AE1" s="243"/>
    </row>
    <row r="2" customFormat="1" ht="15.6" spans="1:31">
      <c r="A2" s="244" t="s">
        <v>1</v>
      </c>
      <c r="B2" s="244" t="s">
        <v>2</v>
      </c>
      <c r="C2" s="245" t="s">
        <v>3</v>
      </c>
      <c r="D2" s="244" t="s">
        <v>4</v>
      </c>
      <c r="E2" s="244" t="s">
        <v>5</v>
      </c>
      <c r="F2" s="246" t="s">
        <v>6</v>
      </c>
      <c r="G2" s="247"/>
      <c r="H2" s="247"/>
      <c r="I2" s="247"/>
      <c r="J2" s="247"/>
      <c r="K2" s="247"/>
      <c r="L2" s="247"/>
      <c r="M2" s="247"/>
      <c r="N2" s="247"/>
      <c r="O2" s="247"/>
      <c r="P2" s="264"/>
      <c r="Q2" s="282" t="s">
        <v>7</v>
      </c>
      <c r="R2" s="282"/>
      <c r="S2" s="282"/>
      <c r="T2" s="282"/>
      <c r="U2" s="282"/>
      <c r="V2" s="283"/>
      <c r="W2" s="284" t="s">
        <v>8</v>
      </c>
      <c r="X2" s="284"/>
      <c r="Y2" s="284"/>
      <c r="Z2" s="284"/>
      <c r="AA2" s="245" t="s">
        <v>9</v>
      </c>
      <c r="AB2" s="245" t="s">
        <v>10</v>
      </c>
      <c r="AC2" s="245" t="s">
        <v>11</v>
      </c>
      <c r="AD2" s="245" t="s">
        <v>12</v>
      </c>
      <c r="AE2" s="245" t="s">
        <v>13</v>
      </c>
    </row>
    <row r="3" customFormat="1" ht="54" spans="1:31">
      <c r="A3" s="245"/>
      <c r="B3" s="245"/>
      <c r="C3" s="248"/>
      <c r="D3" s="245"/>
      <c r="E3" s="245"/>
      <c r="F3" s="245" t="s">
        <v>14</v>
      </c>
      <c r="G3" s="245" t="s">
        <v>15</v>
      </c>
      <c r="H3" s="245" t="s">
        <v>16</v>
      </c>
      <c r="I3" s="245" t="s">
        <v>17</v>
      </c>
      <c r="J3" s="245" t="s">
        <v>18</v>
      </c>
      <c r="K3" s="245" t="s">
        <v>19</v>
      </c>
      <c r="L3" s="245" t="s">
        <v>20</v>
      </c>
      <c r="M3" s="265" t="s">
        <v>21</v>
      </c>
      <c r="N3" s="245" t="s">
        <v>22</v>
      </c>
      <c r="O3" s="245" t="s">
        <v>23</v>
      </c>
      <c r="P3" s="266" t="s">
        <v>24</v>
      </c>
      <c r="Q3" s="266" t="s">
        <v>25</v>
      </c>
      <c r="R3" s="266" t="s">
        <v>26</v>
      </c>
      <c r="S3" s="266" t="s">
        <v>27</v>
      </c>
      <c r="T3" s="266" t="s">
        <v>28</v>
      </c>
      <c r="U3" s="266" t="s">
        <v>29</v>
      </c>
      <c r="V3" s="266" t="s">
        <v>30</v>
      </c>
      <c r="W3" s="245" t="s">
        <v>31</v>
      </c>
      <c r="X3" s="245" t="s">
        <v>32</v>
      </c>
      <c r="Y3" s="245" t="s">
        <v>33</v>
      </c>
      <c r="Z3" s="245" t="s">
        <v>34</v>
      </c>
      <c r="AA3" s="287"/>
      <c r="AB3" s="287"/>
      <c r="AC3" s="287"/>
      <c r="AD3" s="287"/>
      <c r="AE3" s="287"/>
    </row>
    <row r="4" ht="100.8" spans="1:31">
      <c r="A4" s="249">
        <v>1</v>
      </c>
      <c r="B4" s="250" t="s">
        <v>524</v>
      </c>
      <c r="C4" s="249">
        <v>22151346</v>
      </c>
      <c r="D4" s="250" t="s">
        <v>525</v>
      </c>
      <c r="E4" s="250" t="s">
        <v>87</v>
      </c>
      <c r="F4" s="249"/>
      <c r="G4" s="249" t="s">
        <v>526</v>
      </c>
      <c r="H4" s="249"/>
      <c r="I4" s="267" t="s">
        <v>38</v>
      </c>
      <c r="J4" s="267"/>
      <c r="K4" s="249"/>
      <c r="L4" s="249"/>
      <c r="M4" s="249"/>
      <c r="N4" s="250" t="s">
        <v>527</v>
      </c>
      <c r="O4" s="249"/>
      <c r="P4" s="249"/>
      <c r="Q4" s="249">
        <v>30</v>
      </c>
      <c r="R4" s="249"/>
      <c r="S4" s="249">
        <v>20</v>
      </c>
      <c r="T4" s="249"/>
      <c r="U4" s="249">
        <v>30</v>
      </c>
      <c r="V4" s="267" t="s">
        <v>528</v>
      </c>
      <c r="W4" s="250" t="s">
        <v>41</v>
      </c>
      <c r="X4" s="249">
        <v>51.9</v>
      </c>
      <c r="Y4" s="249">
        <v>81.8</v>
      </c>
      <c r="Z4" s="249">
        <v>133.7</v>
      </c>
      <c r="AA4" s="250" t="s">
        <v>42</v>
      </c>
      <c r="AB4" s="250" t="s">
        <v>42</v>
      </c>
      <c r="AC4" s="288" t="s">
        <v>41</v>
      </c>
      <c r="AD4" s="250" t="s">
        <v>42</v>
      </c>
      <c r="AE4" s="250" t="s">
        <v>42</v>
      </c>
    </row>
    <row r="5" ht="38.4" spans="1:31">
      <c r="A5" s="249">
        <v>2</v>
      </c>
      <c r="B5" s="250" t="s">
        <v>529</v>
      </c>
      <c r="C5" s="249">
        <v>22151315</v>
      </c>
      <c r="D5" s="250" t="s">
        <v>525</v>
      </c>
      <c r="E5" s="250" t="s">
        <v>154</v>
      </c>
      <c r="F5" s="249"/>
      <c r="G5" s="249" t="s">
        <v>38</v>
      </c>
      <c r="H5" s="249" t="s">
        <v>530</v>
      </c>
      <c r="I5" s="267" t="s">
        <v>90</v>
      </c>
      <c r="J5" s="267"/>
      <c r="K5" s="249"/>
      <c r="L5" s="249"/>
      <c r="M5" s="250" t="s">
        <v>531</v>
      </c>
      <c r="N5" s="249"/>
      <c r="O5" s="249"/>
      <c r="P5" s="249"/>
      <c r="Q5" s="249">
        <v>30</v>
      </c>
      <c r="R5" s="249"/>
      <c r="S5" s="249">
        <v>20</v>
      </c>
      <c r="T5" s="249"/>
      <c r="U5" s="249">
        <v>30</v>
      </c>
      <c r="V5" s="267"/>
      <c r="W5" s="250" t="s">
        <v>41</v>
      </c>
      <c r="X5" s="249">
        <v>40.4</v>
      </c>
      <c r="Y5" s="249">
        <v>80</v>
      </c>
      <c r="Z5" s="249">
        <v>120.4</v>
      </c>
      <c r="AA5" s="250" t="s">
        <v>42</v>
      </c>
      <c r="AB5" s="249"/>
      <c r="AC5" s="288" t="s">
        <v>41</v>
      </c>
      <c r="AD5" s="250" t="s">
        <v>42</v>
      </c>
      <c r="AE5" s="249"/>
    </row>
    <row r="6" ht="51.6" spans="1:31">
      <c r="A6" s="249">
        <v>3</v>
      </c>
      <c r="B6" s="250" t="s">
        <v>532</v>
      </c>
      <c r="C6" s="249">
        <v>22151327</v>
      </c>
      <c r="D6" s="250" t="s">
        <v>525</v>
      </c>
      <c r="E6" s="250" t="s">
        <v>87</v>
      </c>
      <c r="F6" s="249"/>
      <c r="G6" s="249"/>
      <c r="H6" s="249"/>
      <c r="I6" s="267" t="s">
        <v>533</v>
      </c>
      <c r="J6" s="267"/>
      <c r="K6" s="249"/>
      <c r="L6" s="249"/>
      <c r="M6" s="250" t="s">
        <v>534</v>
      </c>
      <c r="N6" s="249"/>
      <c r="O6" s="249"/>
      <c r="P6" s="249"/>
      <c r="Q6" s="249">
        <v>30</v>
      </c>
      <c r="R6" s="249"/>
      <c r="S6" s="249">
        <v>20</v>
      </c>
      <c r="T6" s="249"/>
      <c r="U6" s="249">
        <v>30</v>
      </c>
      <c r="V6" s="267" t="s">
        <v>535</v>
      </c>
      <c r="W6" s="250" t="s">
        <v>41</v>
      </c>
      <c r="X6" s="249">
        <v>22</v>
      </c>
      <c r="Y6" s="249">
        <v>84.8</v>
      </c>
      <c r="Z6" s="249">
        <v>106.8</v>
      </c>
      <c r="AA6" s="250" t="s">
        <v>42</v>
      </c>
      <c r="AB6" s="250" t="s">
        <v>42</v>
      </c>
      <c r="AC6" s="288" t="s">
        <v>41</v>
      </c>
      <c r="AD6" s="250" t="s">
        <v>42</v>
      </c>
      <c r="AE6" s="250" t="s">
        <v>42</v>
      </c>
    </row>
    <row r="7" ht="25.2" spans="1:31">
      <c r="A7" s="249">
        <v>4</v>
      </c>
      <c r="B7" s="250" t="s">
        <v>536</v>
      </c>
      <c r="C7" s="249">
        <v>22151350</v>
      </c>
      <c r="D7" s="250" t="s">
        <v>525</v>
      </c>
      <c r="E7" s="250" t="s">
        <v>154</v>
      </c>
      <c r="F7" s="249"/>
      <c r="G7" s="249" t="s">
        <v>38</v>
      </c>
      <c r="H7" s="249"/>
      <c r="I7" s="267" t="s">
        <v>165</v>
      </c>
      <c r="J7" s="267"/>
      <c r="K7" s="249"/>
      <c r="L7" s="249"/>
      <c r="M7" s="249"/>
      <c r="N7" s="249"/>
      <c r="O7" s="249"/>
      <c r="P7" s="249"/>
      <c r="Q7" s="249">
        <v>30</v>
      </c>
      <c r="R7" s="249"/>
      <c r="S7" s="249">
        <v>20</v>
      </c>
      <c r="T7" s="249"/>
      <c r="U7" s="249">
        <v>30</v>
      </c>
      <c r="V7" s="267"/>
      <c r="W7" s="250" t="s">
        <v>41</v>
      </c>
      <c r="X7" s="249">
        <v>24</v>
      </c>
      <c r="Y7" s="249">
        <v>80</v>
      </c>
      <c r="Z7" s="249">
        <v>104</v>
      </c>
      <c r="AA7" s="250" t="s">
        <v>42</v>
      </c>
      <c r="AB7" s="249"/>
      <c r="AC7" s="288" t="s">
        <v>41</v>
      </c>
      <c r="AD7" s="250" t="s">
        <v>42</v>
      </c>
      <c r="AE7" s="249"/>
    </row>
    <row r="8" ht="75.6" spans="1:31">
      <c r="A8" s="249">
        <v>5</v>
      </c>
      <c r="B8" s="250" t="s">
        <v>537</v>
      </c>
      <c r="C8" s="249">
        <v>22151340</v>
      </c>
      <c r="D8" s="250" t="s">
        <v>525</v>
      </c>
      <c r="E8" s="250" t="s">
        <v>87</v>
      </c>
      <c r="F8" s="251"/>
      <c r="G8" s="251" t="s">
        <v>224</v>
      </c>
      <c r="H8" s="251"/>
      <c r="I8" s="268"/>
      <c r="J8" s="268"/>
      <c r="K8" s="251"/>
      <c r="L8" s="251"/>
      <c r="M8" s="251"/>
      <c r="N8" s="251"/>
      <c r="O8" s="251"/>
      <c r="P8" s="251"/>
      <c r="Q8" s="251">
        <v>30</v>
      </c>
      <c r="R8" s="251"/>
      <c r="S8" s="251">
        <v>20</v>
      </c>
      <c r="T8" s="251"/>
      <c r="U8" s="251">
        <v>30</v>
      </c>
      <c r="V8" s="268" t="s">
        <v>538</v>
      </c>
      <c r="W8" s="285" t="s">
        <v>41</v>
      </c>
      <c r="X8" s="251">
        <v>20</v>
      </c>
      <c r="Y8" s="251">
        <v>81.8</v>
      </c>
      <c r="Z8" s="251">
        <v>101.8</v>
      </c>
      <c r="AA8" s="250" t="s">
        <v>42</v>
      </c>
      <c r="AB8" s="250" t="s">
        <v>42</v>
      </c>
      <c r="AC8" s="288" t="s">
        <v>41</v>
      </c>
      <c r="AD8" s="250" t="s">
        <v>42</v>
      </c>
      <c r="AE8" s="250" t="s">
        <v>42</v>
      </c>
    </row>
    <row r="9" ht="25.2" spans="1:31">
      <c r="A9" s="249">
        <v>6</v>
      </c>
      <c r="B9" s="250" t="s">
        <v>539</v>
      </c>
      <c r="C9" s="249">
        <v>22151330</v>
      </c>
      <c r="D9" s="250" t="s">
        <v>525</v>
      </c>
      <c r="E9" s="250" t="s">
        <v>154</v>
      </c>
      <c r="F9" s="249"/>
      <c r="G9" s="249" t="s">
        <v>38</v>
      </c>
      <c r="H9" s="249"/>
      <c r="I9" s="267"/>
      <c r="J9" s="267"/>
      <c r="K9" s="249"/>
      <c r="L9" s="249"/>
      <c r="M9" s="249"/>
      <c r="N9" s="249"/>
      <c r="O9" s="249"/>
      <c r="P9" s="249"/>
      <c r="Q9" s="249">
        <v>30</v>
      </c>
      <c r="R9" s="249"/>
      <c r="S9" s="249">
        <v>20</v>
      </c>
      <c r="T9" s="249"/>
      <c r="U9" s="249">
        <v>30</v>
      </c>
      <c r="V9" s="267"/>
      <c r="W9" s="250" t="s">
        <v>41</v>
      </c>
      <c r="X9" s="249">
        <v>20</v>
      </c>
      <c r="Y9" s="249">
        <v>80</v>
      </c>
      <c r="Z9" s="249">
        <v>100</v>
      </c>
      <c r="AA9" s="250" t="s">
        <v>42</v>
      </c>
      <c r="AB9" s="249"/>
      <c r="AC9" s="288" t="s">
        <v>41</v>
      </c>
      <c r="AD9" s="250" t="s">
        <v>42</v>
      </c>
      <c r="AE9" s="249"/>
    </row>
    <row r="10" ht="25.2" spans="1:31">
      <c r="A10" s="249">
        <v>7</v>
      </c>
      <c r="B10" s="250" t="s">
        <v>540</v>
      </c>
      <c r="C10" s="249">
        <v>22151301</v>
      </c>
      <c r="D10" s="250" t="s">
        <v>525</v>
      </c>
      <c r="E10" s="250" t="s">
        <v>87</v>
      </c>
      <c r="F10" s="249"/>
      <c r="G10" s="249" t="s">
        <v>541</v>
      </c>
      <c r="H10" s="249"/>
      <c r="I10" s="267" t="s">
        <v>90</v>
      </c>
      <c r="J10" s="267" t="s">
        <v>165</v>
      </c>
      <c r="K10" s="249" t="s">
        <v>90</v>
      </c>
      <c r="L10" s="249"/>
      <c r="M10" s="249"/>
      <c r="N10" s="249"/>
      <c r="O10" s="249"/>
      <c r="P10" s="249"/>
      <c r="Q10" s="249">
        <v>30</v>
      </c>
      <c r="R10" s="249"/>
      <c r="S10" s="249">
        <v>20</v>
      </c>
      <c r="T10" s="249"/>
      <c r="U10" s="249">
        <v>30</v>
      </c>
      <c r="V10" s="267"/>
      <c r="W10" s="250" t="s">
        <v>41</v>
      </c>
      <c r="X10" s="249">
        <v>20</v>
      </c>
      <c r="Y10" s="249">
        <v>80</v>
      </c>
      <c r="Z10" s="249">
        <v>100</v>
      </c>
      <c r="AA10" s="250" t="s">
        <v>42</v>
      </c>
      <c r="AB10" s="249"/>
      <c r="AC10" s="288" t="s">
        <v>41</v>
      </c>
      <c r="AD10" s="250" t="s">
        <v>42</v>
      </c>
      <c r="AE10" s="249"/>
    </row>
    <row r="11" ht="25.2" spans="1:31">
      <c r="A11" s="249">
        <v>8</v>
      </c>
      <c r="B11" s="250" t="s">
        <v>542</v>
      </c>
      <c r="C11" s="249">
        <v>22151285</v>
      </c>
      <c r="D11" s="250" t="s">
        <v>525</v>
      </c>
      <c r="E11" s="250" t="s">
        <v>208</v>
      </c>
      <c r="F11" s="249"/>
      <c r="G11" s="249" t="s">
        <v>38</v>
      </c>
      <c r="H11" s="249"/>
      <c r="I11" s="267"/>
      <c r="J11" s="267"/>
      <c r="K11" s="249"/>
      <c r="L11" s="249"/>
      <c r="M11" s="249"/>
      <c r="N11" s="249"/>
      <c r="O11" s="249"/>
      <c r="P11" s="249"/>
      <c r="Q11" s="249">
        <v>30</v>
      </c>
      <c r="R11" s="249"/>
      <c r="S11" s="249">
        <v>20</v>
      </c>
      <c r="T11" s="249"/>
      <c r="U11" s="249">
        <v>30</v>
      </c>
      <c r="V11" s="267"/>
      <c r="W11" s="250" t="s">
        <v>41</v>
      </c>
      <c r="X11" s="249">
        <v>20</v>
      </c>
      <c r="Y11" s="249">
        <v>80</v>
      </c>
      <c r="Z11" s="249">
        <v>100</v>
      </c>
      <c r="AA11" s="250" t="s">
        <v>42</v>
      </c>
      <c r="AB11" s="249"/>
      <c r="AC11" s="288" t="s">
        <v>41</v>
      </c>
      <c r="AD11" s="250" t="s">
        <v>42</v>
      </c>
      <c r="AE11" s="249"/>
    </row>
    <row r="12" ht="37.2" spans="1:31">
      <c r="A12" s="249">
        <v>9</v>
      </c>
      <c r="B12" s="250" t="s">
        <v>543</v>
      </c>
      <c r="C12" s="249">
        <v>22151282</v>
      </c>
      <c r="D12" s="250" t="s">
        <v>525</v>
      </c>
      <c r="E12" s="250" t="s">
        <v>154</v>
      </c>
      <c r="F12" s="249"/>
      <c r="G12" s="249"/>
      <c r="H12" s="249" t="s">
        <v>90</v>
      </c>
      <c r="I12" s="267" t="s">
        <v>544</v>
      </c>
      <c r="J12" s="267"/>
      <c r="K12" s="249"/>
      <c r="L12" s="249"/>
      <c r="M12" s="249"/>
      <c r="N12" s="250" t="s">
        <v>545</v>
      </c>
      <c r="O12" s="249"/>
      <c r="P12" s="249"/>
      <c r="Q12" s="249">
        <v>30</v>
      </c>
      <c r="R12" s="249"/>
      <c r="S12" s="249">
        <v>20</v>
      </c>
      <c r="T12" s="249"/>
      <c r="U12" s="249">
        <v>30</v>
      </c>
      <c r="V12" s="267"/>
      <c r="W12" s="250" t="s">
        <v>41</v>
      </c>
      <c r="X12" s="249">
        <v>14</v>
      </c>
      <c r="Y12" s="249">
        <v>80</v>
      </c>
      <c r="Z12" s="249">
        <v>94</v>
      </c>
      <c r="AA12" s="250" t="s">
        <v>42</v>
      </c>
      <c r="AB12" s="249"/>
      <c r="AC12" s="288" t="s">
        <v>41</v>
      </c>
      <c r="AD12" s="250" t="s">
        <v>42</v>
      </c>
      <c r="AE12" s="249"/>
    </row>
    <row r="13" ht="51.6" spans="1:31">
      <c r="A13" s="249">
        <v>10</v>
      </c>
      <c r="B13" s="250" t="s">
        <v>546</v>
      </c>
      <c r="C13" s="252">
        <v>22151358</v>
      </c>
      <c r="D13" s="253" t="s">
        <v>547</v>
      </c>
      <c r="E13" s="253" t="s">
        <v>87</v>
      </c>
      <c r="F13" s="252"/>
      <c r="G13" s="252"/>
      <c r="H13" s="252"/>
      <c r="I13" s="269" t="s">
        <v>38</v>
      </c>
      <c r="J13" s="269"/>
      <c r="K13" s="252"/>
      <c r="L13" s="252"/>
      <c r="M13" s="252"/>
      <c r="N13" s="253" t="s">
        <v>548</v>
      </c>
      <c r="O13" s="252"/>
      <c r="P13" s="252"/>
      <c r="Q13" s="252">
        <v>30</v>
      </c>
      <c r="R13" s="252"/>
      <c r="S13" s="252">
        <v>20</v>
      </c>
      <c r="T13" s="252"/>
      <c r="U13" s="252">
        <v>30</v>
      </c>
      <c r="V13" s="269" t="s">
        <v>549</v>
      </c>
      <c r="W13" s="253" t="s">
        <v>41</v>
      </c>
      <c r="X13" s="252">
        <v>10.9</v>
      </c>
      <c r="Y13" s="252">
        <v>82</v>
      </c>
      <c r="Z13" s="252">
        <v>92.9</v>
      </c>
      <c r="AA13" s="250" t="s">
        <v>42</v>
      </c>
      <c r="AB13" s="250" t="s">
        <v>42</v>
      </c>
      <c r="AC13" s="288" t="s">
        <v>41</v>
      </c>
      <c r="AD13" s="250" t="s">
        <v>42</v>
      </c>
      <c r="AE13" s="250" t="s">
        <v>42</v>
      </c>
    </row>
    <row r="14" ht="63.6" spans="1:31">
      <c r="A14" s="249">
        <v>11</v>
      </c>
      <c r="B14" s="250" t="s">
        <v>550</v>
      </c>
      <c r="C14" s="249">
        <v>22151266</v>
      </c>
      <c r="D14" s="250" t="s">
        <v>525</v>
      </c>
      <c r="E14" s="250" t="s">
        <v>87</v>
      </c>
      <c r="F14" s="249"/>
      <c r="G14" s="249"/>
      <c r="H14" s="254"/>
      <c r="I14" s="249" t="s">
        <v>38</v>
      </c>
      <c r="J14" s="267"/>
      <c r="K14" s="249"/>
      <c r="L14" s="249"/>
      <c r="M14" s="249"/>
      <c r="N14" s="249"/>
      <c r="O14" s="249"/>
      <c r="P14" s="249"/>
      <c r="Q14" s="249">
        <v>30</v>
      </c>
      <c r="R14" s="249"/>
      <c r="S14" s="249">
        <v>20</v>
      </c>
      <c r="T14" s="249"/>
      <c r="U14" s="249">
        <v>30</v>
      </c>
      <c r="V14" s="267" t="s">
        <v>551</v>
      </c>
      <c r="W14" s="250" t="s">
        <v>41</v>
      </c>
      <c r="X14" s="249">
        <v>10</v>
      </c>
      <c r="Y14" s="249">
        <v>82</v>
      </c>
      <c r="Z14" s="249">
        <v>92</v>
      </c>
      <c r="AA14" s="250" t="s">
        <v>42</v>
      </c>
      <c r="AB14" s="250" t="s">
        <v>42</v>
      </c>
      <c r="AC14" s="288" t="s">
        <v>41</v>
      </c>
      <c r="AD14" s="250" t="s">
        <v>42</v>
      </c>
      <c r="AE14" s="250" t="s">
        <v>42</v>
      </c>
    </row>
    <row r="15" ht="25.2" spans="1:31">
      <c r="A15" s="249">
        <v>12</v>
      </c>
      <c r="B15" s="250" t="s">
        <v>552</v>
      </c>
      <c r="C15" s="255">
        <v>22151353</v>
      </c>
      <c r="D15" s="250" t="s">
        <v>525</v>
      </c>
      <c r="E15" s="250" t="s">
        <v>154</v>
      </c>
      <c r="F15" s="249"/>
      <c r="G15" s="249"/>
      <c r="H15" s="249"/>
      <c r="I15" s="267" t="s">
        <v>216</v>
      </c>
      <c r="J15" s="267"/>
      <c r="K15" s="249"/>
      <c r="L15" s="249"/>
      <c r="M15" s="249"/>
      <c r="N15" s="249"/>
      <c r="O15" s="249"/>
      <c r="P15" s="249"/>
      <c r="Q15" s="249">
        <v>30</v>
      </c>
      <c r="R15" s="249" t="s">
        <v>90</v>
      </c>
      <c r="S15" s="249">
        <v>20</v>
      </c>
      <c r="T15" s="249"/>
      <c r="U15" s="249">
        <v>30</v>
      </c>
      <c r="V15" s="267"/>
      <c r="W15" s="250" t="s">
        <v>41</v>
      </c>
      <c r="X15" s="249">
        <v>10</v>
      </c>
      <c r="Y15" s="249">
        <v>80</v>
      </c>
      <c r="Z15" s="249">
        <v>90</v>
      </c>
      <c r="AA15" s="250" t="s">
        <v>42</v>
      </c>
      <c r="AB15" s="249"/>
      <c r="AC15" s="288" t="s">
        <v>41</v>
      </c>
      <c r="AD15" s="250" t="s">
        <v>42</v>
      </c>
      <c r="AE15" s="249"/>
    </row>
    <row r="16" ht="63.6" spans="1:31">
      <c r="A16" s="249">
        <v>13</v>
      </c>
      <c r="B16" s="250" t="s">
        <v>553</v>
      </c>
      <c r="C16" s="249">
        <v>22151311</v>
      </c>
      <c r="D16" s="250" t="s">
        <v>525</v>
      </c>
      <c r="E16" s="250" t="s">
        <v>87</v>
      </c>
      <c r="F16" s="249"/>
      <c r="G16" s="249"/>
      <c r="H16" s="249"/>
      <c r="I16" s="267"/>
      <c r="J16" s="267"/>
      <c r="K16" s="249"/>
      <c r="L16" s="249"/>
      <c r="M16" s="249"/>
      <c r="N16" s="250" t="s">
        <v>554</v>
      </c>
      <c r="O16" s="249"/>
      <c r="P16" s="249"/>
      <c r="Q16" s="249">
        <v>30</v>
      </c>
      <c r="R16" s="249"/>
      <c r="S16" s="249">
        <v>20</v>
      </c>
      <c r="T16" s="249"/>
      <c r="U16" s="249">
        <v>30</v>
      </c>
      <c r="V16" s="267" t="s">
        <v>555</v>
      </c>
      <c r="W16" s="250" t="s">
        <v>41</v>
      </c>
      <c r="X16" s="249">
        <v>3</v>
      </c>
      <c r="Y16" s="249">
        <v>85</v>
      </c>
      <c r="Z16" s="249">
        <v>88</v>
      </c>
      <c r="AA16" s="250" t="s">
        <v>42</v>
      </c>
      <c r="AB16" s="250" t="s">
        <v>42</v>
      </c>
      <c r="AC16" s="288" t="s">
        <v>41</v>
      </c>
      <c r="AD16" s="250" t="s">
        <v>42</v>
      </c>
      <c r="AE16" s="250" t="s">
        <v>42</v>
      </c>
    </row>
    <row r="17" ht="25.2" spans="1:31">
      <c r="A17" s="249">
        <v>14</v>
      </c>
      <c r="B17" s="250" t="s">
        <v>556</v>
      </c>
      <c r="C17" s="249">
        <v>22151307</v>
      </c>
      <c r="D17" s="250" t="s">
        <v>525</v>
      </c>
      <c r="E17" s="250" t="s">
        <v>154</v>
      </c>
      <c r="F17" s="249"/>
      <c r="G17" s="249"/>
      <c r="H17" s="249"/>
      <c r="I17" s="267"/>
      <c r="J17" s="267"/>
      <c r="K17" s="249"/>
      <c r="L17" s="249"/>
      <c r="M17" s="249"/>
      <c r="N17" s="249"/>
      <c r="O17" s="249">
        <v>6</v>
      </c>
      <c r="P17" s="249"/>
      <c r="Q17" s="249">
        <v>30</v>
      </c>
      <c r="R17" s="249"/>
      <c r="S17" s="249">
        <v>20</v>
      </c>
      <c r="T17" s="249"/>
      <c r="U17" s="249">
        <v>30</v>
      </c>
      <c r="V17" s="267"/>
      <c r="W17" s="250" t="s">
        <v>41</v>
      </c>
      <c r="X17" s="249">
        <v>6</v>
      </c>
      <c r="Y17" s="249">
        <v>80</v>
      </c>
      <c r="Z17" s="249">
        <v>86</v>
      </c>
      <c r="AA17" s="250" t="s">
        <v>42</v>
      </c>
      <c r="AB17" s="249"/>
      <c r="AC17" s="288" t="s">
        <v>41</v>
      </c>
      <c r="AD17" s="250" t="s">
        <v>42</v>
      </c>
      <c r="AE17" s="249"/>
    </row>
    <row r="18" ht="63.6" spans="1:31">
      <c r="A18" s="249">
        <v>15</v>
      </c>
      <c r="B18" s="250" t="s">
        <v>557</v>
      </c>
      <c r="C18" s="249">
        <v>22151352</v>
      </c>
      <c r="D18" s="250" t="s">
        <v>525</v>
      </c>
      <c r="E18" s="250" t="s">
        <v>87</v>
      </c>
      <c r="F18" s="249"/>
      <c r="G18" s="249"/>
      <c r="H18" s="249"/>
      <c r="I18" s="267"/>
      <c r="J18" s="267"/>
      <c r="K18" s="249"/>
      <c r="L18" s="249" t="s">
        <v>72</v>
      </c>
      <c r="M18" s="249"/>
      <c r="N18" s="249"/>
      <c r="O18" s="249"/>
      <c r="P18" s="249"/>
      <c r="Q18" s="249">
        <v>30</v>
      </c>
      <c r="R18" s="249"/>
      <c r="S18" s="249">
        <v>20</v>
      </c>
      <c r="T18" s="249"/>
      <c r="U18" s="249">
        <v>30</v>
      </c>
      <c r="V18" s="267" t="s">
        <v>558</v>
      </c>
      <c r="W18" s="250" t="s">
        <v>41</v>
      </c>
      <c r="X18" s="249">
        <v>3</v>
      </c>
      <c r="Y18" s="249">
        <v>80</v>
      </c>
      <c r="Z18" s="249">
        <v>83</v>
      </c>
      <c r="AA18" s="249"/>
      <c r="AB18" s="249"/>
      <c r="AC18" s="289" t="s">
        <v>57</v>
      </c>
      <c r="AD18" s="249"/>
      <c r="AE18" s="249"/>
    </row>
    <row r="19" s="242" customFormat="1" ht="50.4" spans="1:31">
      <c r="A19" s="249">
        <v>16</v>
      </c>
      <c r="B19" s="250" t="s">
        <v>559</v>
      </c>
      <c r="C19" s="249">
        <v>22151351</v>
      </c>
      <c r="D19" s="250" t="s">
        <v>525</v>
      </c>
      <c r="E19" s="256" t="s">
        <v>208</v>
      </c>
      <c r="F19" s="257"/>
      <c r="G19" s="257"/>
      <c r="H19" s="257"/>
      <c r="I19" s="270"/>
      <c r="J19" s="270"/>
      <c r="K19" s="257"/>
      <c r="L19" s="257"/>
      <c r="M19" s="257"/>
      <c r="N19" s="256" t="s">
        <v>560</v>
      </c>
      <c r="O19" s="257"/>
      <c r="P19" s="257"/>
      <c r="Q19" s="257">
        <v>30</v>
      </c>
      <c r="R19" s="257"/>
      <c r="S19" s="257">
        <v>20</v>
      </c>
      <c r="T19" s="257"/>
      <c r="U19" s="257">
        <v>30</v>
      </c>
      <c r="V19" s="270"/>
      <c r="W19" s="256" t="s">
        <v>41</v>
      </c>
      <c r="X19" s="257">
        <v>3</v>
      </c>
      <c r="Y19" s="257">
        <v>80</v>
      </c>
      <c r="Z19" s="257">
        <v>83</v>
      </c>
      <c r="AA19" s="249"/>
      <c r="AB19" s="249"/>
      <c r="AC19" s="289" t="s">
        <v>57</v>
      </c>
      <c r="AD19" s="249"/>
      <c r="AE19" s="249"/>
    </row>
    <row r="20" ht="50.4" spans="1:31">
      <c r="A20" s="249">
        <v>17</v>
      </c>
      <c r="B20" s="250" t="s">
        <v>561</v>
      </c>
      <c r="C20" s="249">
        <v>22151365</v>
      </c>
      <c r="D20" s="250" t="s">
        <v>525</v>
      </c>
      <c r="E20" s="250" t="s">
        <v>154</v>
      </c>
      <c r="F20" s="249"/>
      <c r="G20" s="249"/>
      <c r="H20" s="249"/>
      <c r="I20" s="267"/>
      <c r="J20" s="267"/>
      <c r="K20" s="249"/>
      <c r="L20" s="249"/>
      <c r="M20" s="249"/>
      <c r="N20" s="250" t="s">
        <v>562</v>
      </c>
      <c r="O20" s="249"/>
      <c r="P20" s="249"/>
      <c r="Q20" s="249">
        <v>30</v>
      </c>
      <c r="R20" s="249"/>
      <c r="S20" s="249">
        <v>20</v>
      </c>
      <c r="T20" s="249"/>
      <c r="U20" s="249">
        <v>30</v>
      </c>
      <c r="V20" s="267"/>
      <c r="W20" s="250" t="s">
        <v>41</v>
      </c>
      <c r="X20" s="249">
        <v>3</v>
      </c>
      <c r="Y20" s="249">
        <v>80</v>
      </c>
      <c r="Z20" s="249">
        <v>83</v>
      </c>
      <c r="AA20" s="249"/>
      <c r="AB20" s="249"/>
      <c r="AC20" s="289" t="s">
        <v>57</v>
      </c>
      <c r="AD20" s="249"/>
      <c r="AE20" s="249"/>
    </row>
    <row r="21" ht="50.4" spans="1:31">
      <c r="A21" s="249">
        <v>18</v>
      </c>
      <c r="B21" s="250" t="s">
        <v>563</v>
      </c>
      <c r="C21" s="249">
        <v>22151354</v>
      </c>
      <c r="D21" s="250" t="s">
        <v>525</v>
      </c>
      <c r="E21" s="250" t="s">
        <v>154</v>
      </c>
      <c r="F21" s="249"/>
      <c r="G21" s="249"/>
      <c r="H21" s="249"/>
      <c r="I21" s="267"/>
      <c r="J21" s="267"/>
      <c r="K21" s="249"/>
      <c r="L21" s="249"/>
      <c r="M21" s="249"/>
      <c r="N21" s="250" t="s">
        <v>562</v>
      </c>
      <c r="O21" s="249"/>
      <c r="P21" s="249"/>
      <c r="Q21" s="249">
        <v>30</v>
      </c>
      <c r="R21" s="249"/>
      <c r="S21" s="249">
        <v>20</v>
      </c>
      <c r="T21" s="249"/>
      <c r="U21" s="249">
        <v>30</v>
      </c>
      <c r="V21" s="267"/>
      <c r="W21" s="250" t="s">
        <v>41</v>
      </c>
      <c r="X21" s="249">
        <v>3</v>
      </c>
      <c r="Y21" s="249">
        <v>80</v>
      </c>
      <c r="Z21" s="249">
        <v>83</v>
      </c>
      <c r="AA21" s="249"/>
      <c r="AB21" s="249"/>
      <c r="AC21" s="289" t="s">
        <v>57</v>
      </c>
      <c r="AD21" s="249"/>
      <c r="AE21" s="249"/>
    </row>
    <row r="22" ht="50.4" spans="1:31">
      <c r="A22" s="249">
        <v>19</v>
      </c>
      <c r="B22" s="250" t="s">
        <v>564</v>
      </c>
      <c r="C22" s="249">
        <v>22151357</v>
      </c>
      <c r="D22" s="250" t="s">
        <v>525</v>
      </c>
      <c r="E22" s="250" t="s">
        <v>154</v>
      </c>
      <c r="F22" s="249"/>
      <c r="G22" s="249"/>
      <c r="H22" s="249"/>
      <c r="I22" s="267"/>
      <c r="J22" s="267"/>
      <c r="K22" s="249"/>
      <c r="L22" s="249"/>
      <c r="M22" s="249"/>
      <c r="N22" s="250" t="s">
        <v>562</v>
      </c>
      <c r="O22" s="249"/>
      <c r="P22" s="249"/>
      <c r="Q22" s="249">
        <v>30</v>
      </c>
      <c r="R22" s="249"/>
      <c r="S22" s="249">
        <v>20</v>
      </c>
      <c r="T22" s="249"/>
      <c r="U22" s="249">
        <v>30</v>
      </c>
      <c r="V22" s="267"/>
      <c r="W22" s="250" t="s">
        <v>41</v>
      </c>
      <c r="X22" s="249">
        <v>3</v>
      </c>
      <c r="Y22" s="249">
        <v>80</v>
      </c>
      <c r="Z22" s="249">
        <v>83</v>
      </c>
      <c r="AA22" s="249"/>
      <c r="AB22" s="249"/>
      <c r="AC22" s="289" t="s">
        <v>57</v>
      </c>
      <c r="AD22" s="249"/>
      <c r="AE22" s="249"/>
    </row>
    <row r="23" ht="50.4" spans="1:31">
      <c r="A23" s="249">
        <v>20</v>
      </c>
      <c r="B23" s="250" t="s">
        <v>565</v>
      </c>
      <c r="C23" s="249">
        <v>22151278</v>
      </c>
      <c r="D23" s="250" t="s">
        <v>525</v>
      </c>
      <c r="E23" s="250" t="s">
        <v>87</v>
      </c>
      <c r="F23" s="249"/>
      <c r="G23" s="249"/>
      <c r="H23" s="249"/>
      <c r="I23" s="267"/>
      <c r="J23" s="267"/>
      <c r="K23" s="249"/>
      <c r="L23" s="249"/>
      <c r="M23" s="249"/>
      <c r="N23" s="250" t="s">
        <v>562</v>
      </c>
      <c r="O23" s="249"/>
      <c r="P23" s="249"/>
      <c r="Q23" s="249">
        <v>30</v>
      </c>
      <c r="R23" s="249"/>
      <c r="S23" s="249">
        <v>20</v>
      </c>
      <c r="T23" s="249"/>
      <c r="U23" s="249"/>
      <c r="V23" s="267"/>
      <c r="W23" s="250" t="s">
        <v>41</v>
      </c>
      <c r="X23" s="249">
        <v>3</v>
      </c>
      <c r="Y23" s="249">
        <v>80</v>
      </c>
      <c r="Z23" s="249">
        <v>83</v>
      </c>
      <c r="AA23" s="249"/>
      <c r="AB23" s="249"/>
      <c r="AC23" s="289" t="s">
        <v>57</v>
      </c>
      <c r="AD23" s="249"/>
      <c r="AE23" s="249"/>
    </row>
    <row r="24" ht="50.4" spans="1:31">
      <c r="A24" s="249">
        <v>21</v>
      </c>
      <c r="B24" s="250" t="s">
        <v>566</v>
      </c>
      <c r="C24" s="249">
        <v>22151280</v>
      </c>
      <c r="D24" s="250" t="s">
        <v>525</v>
      </c>
      <c r="E24" s="250" t="s">
        <v>154</v>
      </c>
      <c r="F24" s="249"/>
      <c r="G24" s="249"/>
      <c r="H24" s="249"/>
      <c r="I24" s="267"/>
      <c r="J24" s="267"/>
      <c r="K24" s="249"/>
      <c r="L24" s="249"/>
      <c r="M24" s="249"/>
      <c r="N24" s="250" t="s">
        <v>562</v>
      </c>
      <c r="O24" s="249"/>
      <c r="P24" s="249"/>
      <c r="Q24" s="249">
        <v>30</v>
      </c>
      <c r="R24" s="249"/>
      <c r="S24" s="249">
        <v>20</v>
      </c>
      <c r="T24" s="249"/>
      <c r="U24" s="249">
        <v>30</v>
      </c>
      <c r="V24" s="267"/>
      <c r="W24" s="250" t="s">
        <v>41</v>
      </c>
      <c r="X24" s="249">
        <v>3</v>
      </c>
      <c r="Y24" s="249">
        <v>80</v>
      </c>
      <c r="Z24" s="249">
        <v>83</v>
      </c>
      <c r="AA24" s="249"/>
      <c r="AB24" s="249"/>
      <c r="AC24" s="289" t="s">
        <v>57</v>
      </c>
      <c r="AD24" s="249"/>
      <c r="AE24" s="249"/>
    </row>
    <row r="25" ht="50.4" spans="1:31">
      <c r="A25" s="249">
        <v>22</v>
      </c>
      <c r="B25" s="250" t="s">
        <v>567</v>
      </c>
      <c r="C25" s="249">
        <v>22151323</v>
      </c>
      <c r="D25" s="250" t="s">
        <v>525</v>
      </c>
      <c r="E25" s="250" t="s">
        <v>154</v>
      </c>
      <c r="F25" s="249"/>
      <c r="G25" s="249"/>
      <c r="H25" s="249"/>
      <c r="I25" s="267"/>
      <c r="J25" s="267"/>
      <c r="K25" s="249"/>
      <c r="L25" s="249"/>
      <c r="M25" s="249"/>
      <c r="N25" s="250" t="s">
        <v>562</v>
      </c>
      <c r="O25" s="249"/>
      <c r="P25" s="249"/>
      <c r="Q25" s="249">
        <v>30</v>
      </c>
      <c r="R25" s="249"/>
      <c r="S25" s="249">
        <v>20</v>
      </c>
      <c r="T25" s="249"/>
      <c r="U25" s="249">
        <v>30</v>
      </c>
      <c r="V25" s="267"/>
      <c r="W25" s="250" t="s">
        <v>41</v>
      </c>
      <c r="X25" s="249">
        <v>3</v>
      </c>
      <c r="Y25" s="249">
        <v>80</v>
      </c>
      <c r="Z25" s="249">
        <v>83</v>
      </c>
      <c r="AA25" s="249"/>
      <c r="AB25" s="249"/>
      <c r="AC25" s="289" t="s">
        <v>57</v>
      </c>
      <c r="AD25" s="249"/>
      <c r="AE25" s="249"/>
    </row>
    <row r="26" ht="25.2" spans="1:31">
      <c r="A26" s="249">
        <v>23</v>
      </c>
      <c r="B26" s="250" t="s">
        <v>568</v>
      </c>
      <c r="C26" s="249">
        <v>22151314</v>
      </c>
      <c r="D26" s="250" t="s">
        <v>525</v>
      </c>
      <c r="E26" s="250" t="s">
        <v>154</v>
      </c>
      <c r="F26" s="249"/>
      <c r="G26" s="249"/>
      <c r="H26" s="249"/>
      <c r="I26" s="267"/>
      <c r="J26" s="267"/>
      <c r="K26" s="249"/>
      <c r="L26" s="249"/>
      <c r="M26" s="249"/>
      <c r="N26" s="249"/>
      <c r="O26" s="249"/>
      <c r="P26" s="249"/>
      <c r="Q26" s="249">
        <v>30</v>
      </c>
      <c r="R26" s="249" t="s">
        <v>90</v>
      </c>
      <c r="S26" s="249">
        <v>20</v>
      </c>
      <c r="T26" s="249"/>
      <c r="U26" s="249">
        <v>30</v>
      </c>
      <c r="V26" s="267"/>
      <c r="W26" s="250" t="s">
        <v>41</v>
      </c>
      <c r="X26" s="249"/>
      <c r="Y26" s="249">
        <v>80</v>
      </c>
      <c r="Z26" s="249">
        <v>80</v>
      </c>
      <c r="AA26" s="249"/>
      <c r="AB26" s="249"/>
      <c r="AC26" s="289" t="s">
        <v>57</v>
      </c>
      <c r="AD26" s="249"/>
      <c r="AE26" s="249"/>
    </row>
    <row r="27" ht="25.2" spans="1:31">
      <c r="A27" s="249">
        <v>24</v>
      </c>
      <c r="B27" s="250" t="s">
        <v>569</v>
      </c>
      <c r="C27" s="249">
        <v>22151342</v>
      </c>
      <c r="D27" s="250" t="s">
        <v>525</v>
      </c>
      <c r="E27" s="250" t="s">
        <v>154</v>
      </c>
      <c r="F27" s="249"/>
      <c r="G27" s="249"/>
      <c r="H27" s="249"/>
      <c r="I27" s="267"/>
      <c r="J27" s="267"/>
      <c r="K27" s="249"/>
      <c r="L27" s="249"/>
      <c r="M27" s="249"/>
      <c r="N27" s="249"/>
      <c r="O27" s="249"/>
      <c r="P27" s="249"/>
      <c r="Q27" s="249">
        <v>30</v>
      </c>
      <c r="R27" s="249"/>
      <c r="S27" s="249">
        <v>20</v>
      </c>
      <c r="T27" s="249"/>
      <c r="U27" s="249">
        <v>30</v>
      </c>
      <c r="V27" s="267"/>
      <c r="W27" s="250" t="s">
        <v>41</v>
      </c>
      <c r="X27" s="249"/>
      <c r="Y27" s="249">
        <v>80</v>
      </c>
      <c r="Z27" s="249">
        <v>80</v>
      </c>
      <c r="AA27" s="249"/>
      <c r="AB27" s="249"/>
      <c r="AC27" s="289" t="s">
        <v>57</v>
      </c>
      <c r="AD27" s="249"/>
      <c r="AE27" s="249"/>
    </row>
    <row r="28" ht="25.2" spans="1:31">
      <c r="A28" s="249">
        <v>25</v>
      </c>
      <c r="B28" s="250" t="s">
        <v>570</v>
      </c>
      <c r="C28" s="249">
        <v>22151336</v>
      </c>
      <c r="D28" s="250" t="s">
        <v>525</v>
      </c>
      <c r="E28" s="250" t="s">
        <v>154</v>
      </c>
      <c r="F28" s="249"/>
      <c r="G28" s="249"/>
      <c r="H28" s="249"/>
      <c r="I28" s="267"/>
      <c r="J28" s="267"/>
      <c r="K28" s="249"/>
      <c r="L28" s="249"/>
      <c r="M28" s="249"/>
      <c r="N28" s="249"/>
      <c r="O28" s="249"/>
      <c r="P28" s="249"/>
      <c r="Q28" s="249">
        <v>30</v>
      </c>
      <c r="R28" s="249"/>
      <c r="S28" s="249">
        <v>20</v>
      </c>
      <c r="T28" s="249"/>
      <c r="U28" s="249">
        <v>30</v>
      </c>
      <c r="V28" s="267"/>
      <c r="W28" s="250" t="s">
        <v>41</v>
      </c>
      <c r="X28" s="249"/>
      <c r="Y28" s="249">
        <v>80</v>
      </c>
      <c r="Z28" s="249">
        <v>80</v>
      </c>
      <c r="AA28" s="249"/>
      <c r="AB28" s="249"/>
      <c r="AC28" s="289" t="s">
        <v>57</v>
      </c>
      <c r="AD28" s="249"/>
      <c r="AE28" s="249"/>
    </row>
    <row r="29" ht="25.2" spans="1:31">
      <c r="A29" s="249">
        <v>26</v>
      </c>
      <c r="B29" s="250" t="s">
        <v>571</v>
      </c>
      <c r="C29" s="249">
        <v>22151308</v>
      </c>
      <c r="D29" s="250" t="s">
        <v>525</v>
      </c>
      <c r="E29" s="250" t="s">
        <v>154</v>
      </c>
      <c r="F29" s="249"/>
      <c r="G29" s="249"/>
      <c r="H29" s="249"/>
      <c r="I29" s="267"/>
      <c r="J29" s="267"/>
      <c r="K29" s="249"/>
      <c r="L29" s="249"/>
      <c r="M29" s="249"/>
      <c r="N29" s="249"/>
      <c r="O29" s="249"/>
      <c r="P29" s="249"/>
      <c r="Q29" s="249">
        <v>30</v>
      </c>
      <c r="R29" s="249"/>
      <c r="S29" s="249">
        <v>20</v>
      </c>
      <c r="T29" s="249"/>
      <c r="U29" s="249">
        <v>30</v>
      </c>
      <c r="V29" s="267"/>
      <c r="W29" s="250" t="s">
        <v>41</v>
      </c>
      <c r="X29" s="249"/>
      <c r="Y29" s="249">
        <v>80</v>
      </c>
      <c r="Z29" s="249">
        <v>80</v>
      </c>
      <c r="AA29" s="249"/>
      <c r="AB29" s="249"/>
      <c r="AC29" s="289" t="s">
        <v>57</v>
      </c>
      <c r="AD29" s="249"/>
      <c r="AE29" s="249"/>
    </row>
    <row r="30" ht="25.2" spans="1:31">
      <c r="A30" s="249">
        <v>27</v>
      </c>
      <c r="B30" s="250" t="s">
        <v>572</v>
      </c>
      <c r="C30" s="249">
        <v>22151306</v>
      </c>
      <c r="D30" s="250" t="s">
        <v>525</v>
      </c>
      <c r="E30" s="250" t="s">
        <v>48</v>
      </c>
      <c r="F30" s="249"/>
      <c r="G30" s="249"/>
      <c r="H30" s="258"/>
      <c r="I30" s="267"/>
      <c r="J30" s="267"/>
      <c r="K30" s="249"/>
      <c r="L30" s="249"/>
      <c r="M30" s="249"/>
      <c r="N30" s="249"/>
      <c r="O30" s="249"/>
      <c r="P30" s="249"/>
      <c r="Q30" s="249">
        <v>30</v>
      </c>
      <c r="R30" s="249"/>
      <c r="S30" s="249">
        <v>20</v>
      </c>
      <c r="T30" s="249"/>
      <c r="U30" s="249">
        <v>30</v>
      </c>
      <c r="V30" s="267"/>
      <c r="W30" s="250" t="s">
        <v>41</v>
      </c>
      <c r="X30" s="249"/>
      <c r="Y30" s="249">
        <v>80</v>
      </c>
      <c r="Z30" s="249">
        <v>80</v>
      </c>
      <c r="AA30" s="249"/>
      <c r="AB30" s="249"/>
      <c r="AC30" s="289" t="s">
        <v>57</v>
      </c>
      <c r="AD30" s="249"/>
      <c r="AE30" s="249"/>
    </row>
    <row r="31" ht="25.2" spans="1:31">
      <c r="A31" s="249">
        <v>28</v>
      </c>
      <c r="B31" s="250" t="s">
        <v>519</v>
      </c>
      <c r="C31" s="249">
        <v>22151319</v>
      </c>
      <c r="D31" s="250" t="s">
        <v>525</v>
      </c>
      <c r="E31" s="250" t="s">
        <v>154</v>
      </c>
      <c r="F31" s="249"/>
      <c r="G31" s="249"/>
      <c r="H31" s="249"/>
      <c r="I31" s="267"/>
      <c r="J31" s="267"/>
      <c r="K31" s="249"/>
      <c r="L31" s="249"/>
      <c r="M31" s="249"/>
      <c r="N31" s="249"/>
      <c r="O31" s="249"/>
      <c r="P31" s="249"/>
      <c r="Q31" s="249">
        <v>30</v>
      </c>
      <c r="R31" s="249"/>
      <c r="S31" s="249">
        <v>20</v>
      </c>
      <c r="T31" s="249"/>
      <c r="U31" s="249">
        <v>30</v>
      </c>
      <c r="V31" s="267"/>
      <c r="W31" s="250" t="s">
        <v>41</v>
      </c>
      <c r="X31" s="249"/>
      <c r="Y31" s="249">
        <v>80</v>
      </c>
      <c r="Z31" s="249">
        <v>80</v>
      </c>
      <c r="AA31" s="249"/>
      <c r="AB31" s="249"/>
      <c r="AC31" s="289" t="s">
        <v>57</v>
      </c>
      <c r="AD31" s="249"/>
      <c r="AE31" s="249"/>
    </row>
    <row r="32" ht="25.2" spans="1:31">
      <c r="A32" s="249">
        <v>29</v>
      </c>
      <c r="B32" s="250" t="s">
        <v>573</v>
      </c>
      <c r="C32" s="249">
        <v>22151343</v>
      </c>
      <c r="D32" s="250" t="s">
        <v>525</v>
      </c>
      <c r="E32" s="250" t="s">
        <v>154</v>
      </c>
      <c r="F32" s="249"/>
      <c r="G32" s="249"/>
      <c r="H32" s="249"/>
      <c r="I32" s="267"/>
      <c r="J32" s="267"/>
      <c r="K32" s="249"/>
      <c r="L32" s="249"/>
      <c r="M32" s="249"/>
      <c r="N32" s="249"/>
      <c r="O32" s="249"/>
      <c r="P32" s="249"/>
      <c r="Q32" s="249">
        <v>30</v>
      </c>
      <c r="R32" s="249"/>
      <c r="S32" s="249">
        <v>20</v>
      </c>
      <c r="T32" s="249"/>
      <c r="U32" s="249">
        <v>30</v>
      </c>
      <c r="V32" s="267"/>
      <c r="W32" s="250" t="s">
        <v>41</v>
      </c>
      <c r="X32" s="249"/>
      <c r="Y32" s="249">
        <v>80</v>
      </c>
      <c r="Z32" s="249">
        <v>80</v>
      </c>
      <c r="AA32" s="249"/>
      <c r="AB32" s="249"/>
      <c r="AC32" s="289" t="s">
        <v>57</v>
      </c>
      <c r="AD32" s="249"/>
      <c r="AE32" s="249"/>
    </row>
    <row r="33" ht="25.2" spans="1:31">
      <c r="A33" s="249">
        <v>30</v>
      </c>
      <c r="B33" s="250" t="s">
        <v>574</v>
      </c>
      <c r="C33" s="249">
        <v>22151253</v>
      </c>
      <c r="D33" s="250" t="s">
        <v>525</v>
      </c>
      <c r="E33" s="250" t="s">
        <v>48</v>
      </c>
      <c r="F33" s="249"/>
      <c r="G33" s="249"/>
      <c r="H33" s="249"/>
      <c r="I33" s="267"/>
      <c r="J33" s="267"/>
      <c r="K33" s="249"/>
      <c r="L33" s="249"/>
      <c r="M33" s="249"/>
      <c r="N33" s="249"/>
      <c r="O33" s="249"/>
      <c r="P33" s="249"/>
      <c r="Q33" s="249">
        <v>30</v>
      </c>
      <c r="R33" s="249"/>
      <c r="S33" s="249">
        <v>20</v>
      </c>
      <c r="T33" s="249"/>
      <c r="U33" s="249">
        <v>30</v>
      </c>
      <c r="V33" s="267"/>
      <c r="W33" s="250" t="s">
        <v>41</v>
      </c>
      <c r="X33" s="249"/>
      <c r="Y33" s="249">
        <v>80</v>
      </c>
      <c r="Z33" s="249">
        <v>80</v>
      </c>
      <c r="AA33" s="249"/>
      <c r="AB33" s="249"/>
      <c r="AC33" s="289" t="s">
        <v>57</v>
      </c>
      <c r="AD33" s="249"/>
      <c r="AE33" s="249"/>
    </row>
    <row r="34" ht="25.2" spans="1:31">
      <c r="A34" s="249">
        <v>31</v>
      </c>
      <c r="B34" s="250" t="s">
        <v>575</v>
      </c>
      <c r="C34" s="249">
        <v>22151299</v>
      </c>
      <c r="D34" s="250" t="s">
        <v>525</v>
      </c>
      <c r="E34" s="250" t="s">
        <v>154</v>
      </c>
      <c r="F34" s="249"/>
      <c r="G34" s="249"/>
      <c r="H34" s="249"/>
      <c r="I34" s="267"/>
      <c r="J34" s="267"/>
      <c r="K34" s="249"/>
      <c r="L34" s="249"/>
      <c r="M34" s="249"/>
      <c r="N34" s="249"/>
      <c r="O34" s="249"/>
      <c r="P34" s="249"/>
      <c r="Q34" s="249">
        <v>30</v>
      </c>
      <c r="R34" s="249"/>
      <c r="S34" s="249">
        <v>20</v>
      </c>
      <c r="T34" s="249"/>
      <c r="U34" s="249">
        <v>30</v>
      </c>
      <c r="V34" s="267"/>
      <c r="W34" s="250" t="s">
        <v>41</v>
      </c>
      <c r="X34" s="249"/>
      <c r="Y34" s="249">
        <v>80</v>
      </c>
      <c r="Z34" s="249">
        <v>80</v>
      </c>
      <c r="AA34" s="249"/>
      <c r="AB34" s="249"/>
      <c r="AC34" s="289" t="s">
        <v>57</v>
      </c>
      <c r="AD34" s="249"/>
      <c r="AE34" s="249"/>
    </row>
    <row r="35" ht="25.2" spans="1:31">
      <c r="A35" s="249">
        <v>32</v>
      </c>
      <c r="B35" s="250" t="s">
        <v>576</v>
      </c>
      <c r="C35" s="249">
        <v>22151272</v>
      </c>
      <c r="D35" s="250" t="s">
        <v>525</v>
      </c>
      <c r="E35" s="250" t="s">
        <v>154</v>
      </c>
      <c r="F35" s="249"/>
      <c r="G35" s="249"/>
      <c r="H35" s="249"/>
      <c r="I35" s="267"/>
      <c r="J35" s="267"/>
      <c r="K35" s="249"/>
      <c r="L35" s="249"/>
      <c r="M35" s="249"/>
      <c r="N35" s="249"/>
      <c r="O35" s="249"/>
      <c r="P35" s="249"/>
      <c r="Q35" s="249">
        <v>30</v>
      </c>
      <c r="R35" s="249"/>
      <c r="S35" s="249">
        <v>20</v>
      </c>
      <c r="T35" s="249"/>
      <c r="U35" s="249">
        <v>30</v>
      </c>
      <c r="V35" s="267"/>
      <c r="W35" s="250" t="s">
        <v>41</v>
      </c>
      <c r="X35" s="249"/>
      <c r="Y35" s="249">
        <v>80</v>
      </c>
      <c r="Z35" s="249">
        <v>80</v>
      </c>
      <c r="AA35" s="249"/>
      <c r="AB35" s="249"/>
      <c r="AC35" s="289" t="s">
        <v>57</v>
      </c>
      <c r="AD35" s="249"/>
      <c r="AE35" s="249"/>
    </row>
    <row r="36" ht="25.2" spans="1:31">
      <c r="A36" s="249">
        <v>33</v>
      </c>
      <c r="B36" s="250" t="s">
        <v>577</v>
      </c>
      <c r="C36" s="249">
        <v>22151348</v>
      </c>
      <c r="D36" s="250" t="s">
        <v>525</v>
      </c>
      <c r="E36" s="250" t="s">
        <v>87</v>
      </c>
      <c r="F36" s="249"/>
      <c r="G36" s="249"/>
      <c r="H36" s="249"/>
      <c r="I36" s="267"/>
      <c r="J36" s="267"/>
      <c r="K36" s="249"/>
      <c r="L36" s="249"/>
      <c r="M36" s="249"/>
      <c r="N36" s="249"/>
      <c r="O36" s="249"/>
      <c r="P36" s="249"/>
      <c r="Q36" s="249">
        <v>30</v>
      </c>
      <c r="R36" s="249"/>
      <c r="S36" s="249">
        <v>20</v>
      </c>
      <c r="T36" s="249"/>
      <c r="U36" s="249">
        <v>30</v>
      </c>
      <c r="V36" s="267"/>
      <c r="W36" s="250" t="s">
        <v>41</v>
      </c>
      <c r="X36" s="249"/>
      <c r="Y36" s="249">
        <v>80</v>
      </c>
      <c r="Z36" s="249">
        <v>80</v>
      </c>
      <c r="AA36" s="249"/>
      <c r="AB36" s="249"/>
      <c r="AC36" s="289" t="s">
        <v>57</v>
      </c>
      <c r="AD36" s="249"/>
      <c r="AE36" s="249"/>
    </row>
    <row r="37" ht="25.2" spans="1:31">
      <c r="A37" s="249">
        <v>34</v>
      </c>
      <c r="B37" s="250" t="s">
        <v>578</v>
      </c>
      <c r="C37" s="249">
        <v>22151290</v>
      </c>
      <c r="D37" s="250" t="s">
        <v>525</v>
      </c>
      <c r="E37" s="250" t="s">
        <v>154</v>
      </c>
      <c r="F37" s="249"/>
      <c r="G37" s="249"/>
      <c r="H37" s="249"/>
      <c r="I37" s="267"/>
      <c r="J37" s="267"/>
      <c r="K37" s="249"/>
      <c r="L37" s="249"/>
      <c r="M37" s="249"/>
      <c r="N37" s="249"/>
      <c r="O37" s="249"/>
      <c r="P37" s="249"/>
      <c r="Q37" s="249">
        <v>30</v>
      </c>
      <c r="R37" s="249"/>
      <c r="S37" s="249">
        <v>20</v>
      </c>
      <c r="T37" s="249"/>
      <c r="U37" s="249">
        <v>30</v>
      </c>
      <c r="V37" s="267"/>
      <c r="W37" s="250" t="s">
        <v>41</v>
      </c>
      <c r="X37" s="249"/>
      <c r="Y37" s="249">
        <v>80</v>
      </c>
      <c r="Z37" s="249">
        <v>80</v>
      </c>
      <c r="AA37" s="249"/>
      <c r="AB37" s="249"/>
      <c r="AC37" s="289" t="s">
        <v>57</v>
      </c>
      <c r="AD37" s="249"/>
      <c r="AE37" s="249"/>
    </row>
    <row r="38" ht="25.2" spans="1:31">
      <c r="A38" s="249">
        <v>35</v>
      </c>
      <c r="B38" s="250" t="s">
        <v>579</v>
      </c>
      <c r="C38" s="249">
        <v>22151286</v>
      </c>
      <c r="D38" s="250" t="s">
        <v>525</v>
      </c>
      <c r="E38" s="250" t="s">
        <v>154</v>
      </c>
      <c r="F38" s="249"/>
      <c r="G38" s="249"/>
      <c r="H38" s="249"/>
      <c r="I38" s="267"/>
      <c r="J38" s="267"/>
      <c r="K38" s="249"/>
      <c r="L38" s="249"/>
      <c r="M38" s="249"/>
      <c r="N38" s="249"/>
      <c r="O38" s="249"/>
      <c r="P38" s="249"/>
      <c r="Q38" s="249">
        <v>30</v>
      </c>
      <c r="R38" s="249"/>
      <c r="S38" s="249">
        <v>20</v>
      </c>
      <c r="T38" s="249"/>
      <c r="U38" s="249">
        <v>30</v>
      </c>
      <c r="V38" s="267"/>
      <c r="W38" s="250" t="s">
        <v>41</v>
      </c>
      <c r="X38" s="249"/>
      <c r="Y38" s="249">
        <v>80</v>
      </c>
      <c r="Z38" s="249">
        <v>80</v>
      </c>
      <c r="AA38" s="249"/>
      <c r="AB38" s="249"/>
      <c r="AC38" s="289" t="s">
        <v>57</v>
      </c>
      <c r="AD38" s="249"/>
      <c r="AE38" s="249"/>
    </row>
    <row r="39" ht="25.2" spans="1:31">
      <c r="A39" s="249">
        <v>36</v>
      </c>
      <c r="B39" s="250" t="s">
        <v>580</v>
      </c>
      <c r="C39" s="249">
        <v>22151297</v>
      </c>
      <c r="D39" s="250" t="s">
        <v>525</v>
      </c>
      <c r="E39" s="250" t="s">
        <v>154</v>
      </c>
      <c r="F39" s="249"/>
      <c r="G39" s="249"/>
      <c r="H39" s="249"/>
      <c r="I39" s="267"/>
      <c r="J39" s="267"/>
      <c r="K39" s="249"/>
      <c r="L39" s="249"/>
      <c r="M39" s="249"/>
      <c r="N39" s="249"/>
      <c r="O39" s="249"/>
      <c r="P39" s="249"/>
      <c r="Q39" s="249">
        <v>30</v>
      </c>
      <c r="R39" s="249"/>
      <c r="S39" s="249">
        <v>20</v>
      </c>
      <c r="T39" s="249"/>
      <c r="U39" s="249">
        <v>30</v>
      </c>
      <c r="V39" s="267"/>
      <c r="W39" s="250" t="s">
        <v>41</v>
      </c>
      <c r="X39" s="249"/>
      <c r="Y39" s="249">
        <v>80</v>
      </c>
      <c r="Z39" s="249">
        <v>80</v>
      </c>
      <c r="AA39" s="249"/>
      <c r="AB39" s="249"/>
      <c r="AC39" s="289" t="s">
        <v>57</v>
      </c>
      <c r="AD39" s="249"/>
      <c r="AE39" s="249"/>
    </row>
    <row r="40" spans="1:31">
      <c r="A40" s="158"/>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c r="AB40" s="158"/>
      <c r="AC40" s="158"/>
      <c r="AD40" s="158"/>
      <c r="AE40" s="158"/>
    </row>
    <row r="41" ht="39.6" spans="1:31">
      <c r="A41" s="6">
        <v>1</v>
      </c>
      <c r="B41" s="185" t="s">
        <v>581</v>
      </c>
      <c r="C41" s="42">
        <v>22151347</v>
      </c>
      <c r="D41" s="185" t="s">
        <v>582</v>
      </c>
      <c r="E41" s="185" t="s">
        <v>44</v>
      </c>
      <c r="F41" s="6">
        <v>0</v>
      </c>
      <c r="G41" s="6" t="s">
        <v>583</v>
      </c>
      <c r="H41" s="6"/>
      <c r="I41" s="198"/>
      <c r="J41" s="198"/>
      <c r="K41" s="6"/>
      <c r="L41" s="6" t="s">
        <v>584</v>
      </c>
      <c r="M41" s="6"/>
      <c r="N41" s="185" t="s">
        <v>585</v>
      </c>
      <c r="O41" s="6"/>
      <c r="P41" s="6"/>
      <c r="Q41" s="6"/>
      <c r="R41" s="6"/>
      <c r="S41" s="6"/>
      <c r="T41" s="6"/>
      <c r="U41" s="6"/>
      <c r="V41" s="198"/>
      <c r="W41" s="185" t="s">
        <v>41</v>
      </c>
      <c r="X41" s="6">
        <v>45</v>
      </c>
      <c r="Y41" s="6">
        <v>80</v>
      </c>
      <c r="Z41" s="6">
        <v>125</v>
      </c>
      <c r="AA41" s="185" t="s">
        <v>42</v>
      </c>
      <c r="AB41" s="185"/>
      <c r="AC41" s="185" t="s">
        <v>41</v>
      </c>
      <c r="AD41" s="185" t="s">
        <v>42</v>
      </c>
      <c r="AE41" s="185"/>
    </row>
    <row r="42" ht="38.4" spans="1:31">
      <c r="A42" s="6">
        <v>2</v>
      </c>
      <c r="B42" s="185" t="s">
        <v>586</v>
      </c>
      <c r="C42" s="6">
        <v>22151303</v>
      </c>
      <c r="D42" s="185" t="s">
        <v>582</v>
      </c>
      <c r="E42" s="185" t="s">
        <v>37</v>
      </c>
      <c r="F42" s="6">
        <v>0</v>
      </c>
      <c r="G42" s="6" t="s">
        <v>587</v>
      </c>
      <c r="H42" s="6" t="s">
        <v>588</v>
      </c>
      <c r="I42" s="6" t="s">
        <v>589</v>
      </c>
      <c r="J42" s="271" t="s">
        <v>590</v>
      </c>
      <c r="K42" s="271" t="s">
        <v>590</v>
      </c>
      <c r="L42" s="185" t="s">
        <v>590</v>
      </c>
      <c r="M42" s="271" t="s">
        <v>590</v>
      </c>
      <c r="N42" s="271" t="s">
        <v>590</v>
      </c>
      <c r="O42" s="271" t="s">
        <v>590</v>
      </c>
      <c r="P42" s="271" t="s">
        <v>590</v>
      </c>
      <c r="Q42" s="271" t="s">
        <v>590</v>
      </c>
      <c r="R42" s="271" t="s">
        <v>590</v>
      </c>
      <c r="S42" s="271" t="s">
        <v>590</v>
      </c>
      <c r="T42" s="271" t="s">
        <v>590</v>
      </c>
      <c r="U42" s="271" t="s">
        <v>590</v>
      </c>
      <c r="V42" s="185" t="s">
        <v>590</v>
      </c>
      <c r="W42" s="185" t="s">
        <v>41</v>
      </c>
      <c r="X42" s="6">
        <v>38</v>
      </c>
      <c r="Y42" s="6">
        <v>80</v>
      </c>
      <c r="Z42" s="6">
        <v>118</v>
      </c>
      <c r="AA42" s="185" t="s">
        <v>42</v>
      </c>
      <c r="AB42" s="185"/>
      <c r="AC42" s="185" t="s">
        <v>41</v>
      </c>
      <c r="AD42" s="185" t="s">
        <v>42</v>
      </c>
      <c r="AE42" s="185"/>
    </row>
    <row r="43" ht="26.4" spans="1:31">
      <c r="A43" s="6">
        <v>3</v>
      </c>
      <c r="B43" s="259" t="s">
        <v>591</v>
      </c>
      <c r="C43" s="47" t="s">
        <v>592</v>
      </c>
      <c r="D43" s="185" t="s">
        <v>582</v>
      </c>
      <c r="E43" s="185" t="s">
        <v>44</v>
      </c>
      <c r="F43" s="6">
        <v>0</v>
      </c>
      <c r="G43" s="260" t="s">
        <v>593</v>
      </c>
      <c r="H43" s="6"/>
      <c r="I43" s="9" t="s">
        <v>594</v>
      </c>
      <c r="J43" s="198"/>
      <c r="K43" s="6"/>
      <c r="L43" s="6"/>
      <c r="M43" s="6"/>
      <c r="N43" s="272" t="s">
        <v>595</v>
      </c>
      <c r="O43" s="6"/>
      <c r="P43" s="6"/>
      <c r="Q43" s="6"/>
      <c r="R43" s="6"/>
      <c r="S43" s="6"/>
      <c r="T43" s="6"/>
      <c r="U43" s="6"/>
      <c r="V43" s="198"/>
      <c r="W43" s="185" t="s">
        <v>41</v>
      </c>
      <c r="X43" s="6">
        <v>33</v>
      </c>
      <c r="Y43" s="6">
        <v>80</v>
      </c>
      <c r="Z43" s="6">
        <v>113</v>
      </c>
      <c r="AA43" s="185" t="s">
        <v>42</v>
      </c>
      <c r="AB43" s="185"/>
      <c r="AC43" s="185" t="s">
        <v>41</v>
      </c>
      <c r="AD43" s="185" t="s">
        <v>42</v>
      </c>
      <c r="AE43" s="185"/>
    </row>
    <row r="44" ht="63.6" spans="1:31">
      <c r="A44" s="6">
        <v>4</v>
      </c>
      <c r="B44" s="185" t="s">
        <v>596</v>
      </c>
      <c r="C44" s="6">
        <v>22151333</v>
      </c>
      <c r="D44" s="185" t="s">
        <v>582</v>
      </c>
      <c r="E44" s="185" t="s">
        <v>44</v>
      </c>
      <c r="F44" s="6">
        <v>0</v>
      </c>
      <c r="G44" s="6" t="s">
        <v>597</v>
      </c>
      <c r="H44" s="185" t="s">
        <v>590</v>
      </c>
      <c r="I44" s="9" t="s">
        <v>598</v>
      </c>
      <c r="J44" s="273" t="s">
        <v>590</v>
      </c>
      <c r="K44" s="185" t="s">
        <v>590</v>
      </c>
      <c r="L44" s="185" t="s">
        <v>590</v>
      </c>
      <c r="M44" s="185" t="s">
        <v>590</v>
      </c>
      <c r="N44" s="185" t="s">
        <v>599</v>
      </c>
      <c r="O44" s="6"/>
      <c r="P44" s="185" t="s">
        <v>590</v>
      </c>
      <c r="Q44" s="185" t="s">
        <v>590</v>
      </c>
      <c r="R44" s="185" t="s">
        <v>590</v>
      </c>
      <c r="S44" s="185" t="s">
        <v>590</v>
      </c>
      <c r="T44" s="185" t="s">
        <v>590</v>
      </c>
      <c r="U44" s="185" t="s">
        <v>590</v>
      </c>
      <c r="V44" s="9"/>
      <c r="W44" s="185" t="s">
        <v>41</v>
      </c>
      <c r="X44" s="6">
        <v>32.5</v>
      </c>
      <c r="Y44" s="6">
        <v>80</v>
      </c>
      <c r="Z44" s="6">
        <v>112.5</v>
      </c>
      <c r="AA44" s="185" t="s">
        <v>42</v>
      </c>
      <c r="AB44" s="185"/>
      <c r="AC44" s="185" t="s">
        <v>41</v>
      </c>
      <c r="AD44" s="185" t="s">
        <v>42</v>
      </c>
      <c r="AE44" s="185"/>
    </row>
    <row r="45" ht="39.6" spans="1:31">
      <c r="A45" s="6">
        <v>5</v>
      </c>
      <c r="B45" s="259" t="s">
        <v>600</v>
      </c>
      <c r="C45" s="6">
        <v>22151334</v>
      </c>
      <c r="D45" s="259" t="s">
        <v>601</v>
      </c>
      <c r="E45" s="185" t="s">
        <v>37</v>
      </c>
      <c r="F45" s="6">
        <v>0</v>
      </c>
      <c r="G45" s="6" t="s">
        <v>602</v>
      </c>
      <c r="H45" s="8"/>
      <c r="I45" s="27" t="s">
        <v>603</v>
      </c>
      <c r="J45" s="198"/>
      <c r="K45" s="6"/>
      <c r="L45" s="6"/>
      <c r="M45" s="6"/>
      <c r="N45" s="185" t="s">
        <v>585</v>
      </c>
      <c r="O45" s="6"/>
      <c r="P45" s="6"/>
      <c r="Q45" s="6"/>
      <c r="R45" s="6"/>
      <c r="S45" s="6"/>
      <c r="T45" s="6"/>
      <c r="U45" s="6"/>
      <c r="V45" s="198"/>
      <c r="W45" s="185" t="s">
        <v>41</v>
      </c>
      <c r="X45" s="6">
        <v>13</v>
      </c>
      <c r="Y45" s="6">
        <v>80</v>
      </c>
      <c r="Z45" s="6">
        <v>93</v>
      </c>
      <c r="AA45" s="185" t="s">
        <v>42</v>
      </c>
      <c r="AB45" s="185"/>
      <c r="AC45" s="185" t="s">
        <v>41</v>
      </c>
      <c r="AD45" s="185" t="s">
        <v>42</v>
      </c>
      <c r="AE45" s="185"/>
    </row>
    <row r="46" ht="75.6" spans="1:31">
      <c r="A46" s="6">
        <v>6</v>
      </c>
      <c r="B46" s="259" t="s">
        <v>604</v>
      </c>
      <c r="C46" s="27">
        <v>22151338</v>
      </c>
      <c r="D46" s="259" t="s">
        <v>601</v>
      </c>
      <c r="E46" s="259" t="s">
        <v>186</v>
      </c>
      <c r="F46" s="6">
        <v>0</v>
      </c>
      <c r="G46" s="6"/>
      <c r="H46" s="6"/>
      <c r="I46" s="9" t="s">
        <v>605</v>
      </c>
      <c r="J46" s="198"/>
      <c r="K46" s="6"/>
      <c r="L46" s="6"/>
      <c r="M46" s="6"/>
      <c r="N46" s="6"/>
      <c r="O46" s="6" t="s">
        <v>606</v>
      </c>
      <c r="P46" s="6"/>
      <c r="Q46" s="6"/>
      <c r="R46" s="6"/>
      <c r="S46" s="6"/>
      <c r="T46" s="6"/>
      <c r="U46" s="6"/>
      <c r="V46" s="9" t="s">
        <v>607</v>
      </c>
      <c r="W46" s="185" t="s">
        <v>41</v>
      </c>
      <c r="X46" s="6">
        <v>11</v>
      </c>
      <c r="Y46" s="6">
        <v>81.6</v>
      </c>
      <c r="Z46" s="6">
        <v>92.6</v>
      </c>
      <c r="AA46" s="185" t="s">
        <v>42</v>
      </c>
      <c r="AB46" s="185" t="s">
        <v>42</v>
      </c>
      <c r="AC46" s="185" t="s">
        <v>41</v>
      </c>
      <c r="AD46" s="185" t="s">
        <v>42</v>
      </c>
      <c r="AE46" s="185" t="s">
        <v>42</v>
      </c>
    </row>
    <row r="47" ht="26.4" spans="1:31">
      <c r="A47" s="6">
        <v>7</v>
      </c>
      <c r="B47" s="185" t="s">
        <v>608</v>
      </c>
      <c r="C47" s="47">
        <v>22151277</v>
      </c>
      <c r="D47" s="259" t="s">
        <v>601</v>
      </c>
      <c r="E47" s="185" t="s">
        <v>37</v>
      </c>
      <c r="F47" s="6">
        <v>0</v>
      </c>
      <c r="G47" s="6"/>
      <c r="H47" s="6"/>
      <c r="I47" s="274" t="s">
        <v>594</v>
      </c>
      <c r="J47" s="198"/>
      <c r="K47" s="6"/>
      <c r="L47" s="6"/>
      <c r="M47" s="6"/>
      <c r="N47" s="6"/>
      <c r="O47" s="6"/>
      <c r="P47" s="6"/>
      <c r="Q47" s="6"/>
      <c r="R47" s="6"/>
      <c r="S47" s="6"/>
      <c r="T47" s="6"/>
      <c r="U47" s="6"/>
      <c r="V47" s="201"/>
      <c r="W47" s="185" t="s">
        <v>41</v>
      </c>
      <c r="X47" s="6">
        <v>10</v>
      </c>
      <c r="Y47" s="6">
        <v>80</v>
      </c>
      <c r="Z47" s="6">
        <v>90</v>
      </c>
      <c r="AA47" s="185" t="s">
        <v>42</v>
      </c>
      <c r="AB47" s="185"/>
      <c r="AC47" s="185" t="s">
        <v>41</v>
      </c>
      <c r="AD47" s="185" t="s">
        <v>42</v>
      </c>
      <c r="AE47" s="185"/>
    </row>
    <row r="48" ht="26.4" spans="1:31">
      <c r="A48" s="6">
        <v>8</v>
      </c>
      <c r="B48" s="185" t="s">
        <v>609</v>
      </c>
      <c r="C48" s="6">
        <v>22151341</v>
      </c>
      <c r="D48" s="185" t="s">
        <v>582</v>
      </c>
      <c r="E48" s="259" t="s">
        <v>44</v>
      </c>
      <c r="F48" s="6">
        <v>0</v>
      </c>
      <c r="G48" s="6"/>
      <c r="H48" s="6"/>
      <c r="I48" s="275" t="s">
        <v>610</v>
      </c>
      <c r="J48" s="198"/>
      <c r="K48" s="6"/>
      <c r="L48" s="6"/>
      <c r="M48" s="6"/>
      <c r="N48" s="6"/>
      <c r="O48" s="6"/>
      <c r="P48" s="6"/>
      <c r="Q48" s="6"/>
      <c r="R48" s="6"/>
      <c r="S48" s="6"/>
      <c r="T48" s="6"/>
      <c r="U48" s="6"/>
      <c r="V48" s="198"/>
      <c r="W48" s="185" t="s">
        <v>41</v>
      </c>
      <c r="X48" s="6">
        <v>10</v>
      </c>
      <c r="Y48" s="6">
        <v>80</v>
      </c>
      <c r="Z48" s="6">
        <v>90</v>
      </c>
      <c r="AA48" s="185" t="s">
        <v>42</v>
      </c>
      <c r="AB48" s="185"/>
      <c r="AC48" s="185" t="s">
        <v>41</v>
      </c>
      <c r="AD48" s="185" t="s">
        <v>42</v>
      </c>
      <c r="AE48" s="185"/>
    </row>
    <row r="49" ht="50.4" spans="1:31">
      <c r="A49" s="6">
        <v>9</v>
      </c>
      <c r="B49" s="185" t="s">
        <v>611</v>
      </c>
      <c r="C49" s="42">
        <v>22151289</v>
      </c>
      <c r="D49" s="185" t="s">
        <v>582</v>
      </c>
      <c r="E49" s="185" t="s">
        <v>44</v>
      </c>
      <c r="F49" s="6">
        <v>0</v>
      </c>
      <c r="G49" s="6"/>
      <c r="H49" s="6"/>
      <c r="I49" s="6" t="s">
        <v>612</v>
      </c>
      <c r="J49" s="198"/>
      <c r="K49" s="6"/>
      <c r="L49" s="6"/>
      <c r="M49" s="6"/>
      <c r="N49" s="6"/>
      <c r="O49" s="6"/>
      <c r="P49" s="6"/>
      <c r="Q49" s="6"/>
      <c r="R49" s="6"/>
      <c r="S49" s="6"/>
      <c r="T49" s="6"/>
      <c r="U49" s="6"/>
      <c r="V49" s="198" t="s">
        <v>613</v>
      </c>
      <c r="W49" s="185" t="s">
        <v>41</v>
      </c>
      <c r="X49" s="6">
        <v>4</v>
      </c>
      <c r="Y49" s="6">
        <v>85.3</v>
      </c>
      <c r="Z49" s="6">
        <v>89.3</v>
      </c>
      <c r="AA49" s="185" t="s">
        <v>42</v>
      </c>
      <c r="AB49" s="185" t="s">
        <v>42</v>
      </c>
      <c r="AC49" s="185" t="s">
        <v>41</v>
      </c>
      <c r="AD49" s="185" t="s">
        <v>42</v>
      </c>
      <c r="AE49" s="185" t="s">
        <v>42</v>
      </c>
    </row>
    <row r="50" ht="63.6" spans="1:31">
      <c r="A50" s="6">
        <v>10</v>
      </c>
      <c r="B50" s="259" t="s">
        <v>614</v>
      </c>
      <c r="C50" s="6">
        <v>22151318</v>
      </c>
      <c r="D50" s="259" t="s">
        <v>601</v>
      </c>
      <c r="E50" s="185" t="s">
        <v>44</v>
      </c>
      <c r="F50" s="6">
        <v>0</v>
      </c>
      <c r="G50" s="6"/>
      <c r="H50" s="6"/>
      <c r="I50" s="276"/>
      <c r="J50" s="11"/>
      <c r="K50" s="11"/>
      <c r="L50" s="6"/>
      <c r="M50" s="276"/>
      <c r="N50" s="276"/>
      <c r="O50" s="6" t="s">
        <v>615</v>
      </c>
      <c r="P50" s="11"/>
      <c r="Q50" s="11"/>
      <c r="R50" s="11"/>
      <c r="S50" s="11"/>
      <c r="T50" s="11"/>
      <c r="U50" s="11"/>
      <c r="V50" s="201" t="s">
        <v>616</v>
      </c>
      <c r="W50" s="185" t="s">
        <v>41</v>
      </c>
      <c r="X50" s="6">
        <v>8</v>
      </c>
      <c r="Y50" s="6">
        <v>81.2</v>
      </c>
      <c r="Z50" s="6">
        <v>89.2</v>
      </c>
      <c r="AA50" s="185" t="s">
        <v>42</v>
      </c>
      <c r="AB50" s="185" t="s">
        <v>42</v>
      </c>
      <c r="AC50" s="185" t="s">
        <v>41</v>
      </c>
      <c r="AD50" s="185" t="s">
        <v>42</v>
      </c>
      <c r="AE50" s="185" t="s">
        <v>42</v>
      </c>
    </row>
    <row r="51" ht="63.6" spans="1:31">
      <c r="A51" s="6">
        <v>11</v>
      </c>
      <c r="B51" s="185" t="s">
        <v>617</v>
      </c>
      <c r="C51" s="6">
        <v>22151332</v>
      </c>
      <c r="D51" s="185" t="s">
        <v>582</v>
      </c>
      <c r="E51" s="259" t="s">
        <v>44</v>
      </c>
      <c r="F51" s="6">
        <v>0</v>
      </c>
      <c r="G51" s="261"/>
      <c r="H51" s="6"/>
      <c r="I51" s="9" t="s">
        <v>589</v>
      </c>
      <c r="J51" s="198"/>
      <c r="K51" s="6"/>
      <c r="L51" s="6"/>
      <c r="M51" s="6"/>
      <c r="N51" s="153" t="s">
        <v>618</v>
      </c>
      <c r="O51" s="6"/>
      <c r="P51" s="6"/>
      <c r="Q51" s="6"/>
      <c r="R51" s="6"/>
      <c r="S51" s="6"/>
      <c r="T51" s="6"/>
      <c r="U51" s="6"/>
      <c r="V51" s="198"/>
      <c r="W51" s="185" t="s">
        <v>41</v>
      </c>
      <c r="X51" s="6">
        <v>8.5</v>
      </c>
      <c r="Y51" s="6">
        <v>80</v>
      </c>
      <c r="Z51" s="6">
        <v>88.5</v>
      </c>
      <c r="AA51" s="185" t="s">
        <v>42</v>
      </c>
      <c r="AB51" s="185"/>
      <c r="AC51" s="185" t="s">
        <v>41</v>
      </c>
      <c r="AD51" s="185" t="s">
        <v>42</v>
      </c>
      <c r="AE51" s="185"/>
    </row>
    <row r="52" ht="74.4" spans="1:31">
      <c r="A52" s="6">
        <v>12</v>
      </c>
      <c r="B52" s="185" t="s">
        <v>619</v>
      </c>
      <c r="C52" s="6">
        <v>22151339</v>
      </c>
      <c r="D52" s="185" t="s">
        <v>582</v>
      </c>
      <c r="E52" s="259" t="s">
        <v>44</v>
      </c>
      <c r="F52" s="6">
        <v>0</v>
      </c>
      <c r="G52" s="6"/>
      <c r="H52" s="6"/>
      <c r="I52" s="198"/>
      <c r="J52" s="198"/>
      <c r="K52" s="6"/>
      <c r="L52" s="6"/>
      <c r="M52" s="6"/>
      <c r="N52" s="6"/>
      <c r="O52" s="6" t="s">
        <v>620</v>
      </c>
      <c r="P52" s="6"/>
      <c r="Q52" s="6"/>
      <c r="R52" s="6"/>
      <c r="S52" s="6"/>
      <c r="T52" s="6"/>
      <c r="U52" s="6"/>
      <c r="V52" s="201" t="s">
        <v>621</v>
      </c>
      <c r="W52" s="185" t="s">
        <v>41</v>
      </c>
      <c r="X52" s="6">
        <v>2</v>
      </c>
      <c r="Y52" s="6">
        <v>85</v>
      </c>
      <c r="Z52" s="6">
        <v>87</v>
      </c>
      <c r="AA52" s="185"/>
      <c r="AB52" s="185" t="s">
        <v>42</v>
      </c>
      <c r="AC52" s="185" t="s">
        <v>41</v>
      </c>
      <c r="AD52" s="185" t="s">
        <v>42</v>
      </c>
      <c r="AE52" s="185"/>
    </row>
    <row r="53" ht="76.8" spans="1:31">
      <c r="A53" s="6">
        <v>13</v>
      </c>
      <c r="B53" s="259" t="s">
        <v>622</v>
      </c>
      <c r="C53" s="73">
        <v>22151252</v>
      </c>
      <c r="D53" s="259" t="s">
        <v>601</v>
      </c>
      <c r="E53" s="259" t="s">
        <v>44</v>
      </c>
      <c r="F53" s="6">
        <v>0</v>
      </c>
      <c r="G53" s="6"/>
      <c r="H53" s="6"/>
      <c r="I53" s="198"/>
      <c r="J53" s="198"/>
      <c r="K53" s="6"/>
      <c r="L53" s="6"/>
      <c r="M53" s="6"/>
      <c r="N53" s="272" t="s">
        <v>623</v>
      </c>
      <c r="O53" s="6" t="s">
        <v>624</v>
      </c>
      <c r="P53" s="6"/>
      <c r="Q53" s="6"/>
      <c r="R53" s="6"/>
      <c r="S53" s="6"/>
      <c r="T53" s="6"/>
      <c r="U53" s="6"/>
      <c r="V53" s="9" t="s">
        <v>625</v>
      </c>
      <c r="W53" s="185" t="s">
        <v>41</v>
      </c>
      <c r="X53" s="6">
        <v>5.5</v>
      </c>
      <c r="Y53" s="6">
        <v>81.2</v>
      </c>
      <c r="Z53" s="6">
        <v>86.7</v>
      </c>
      <c r="AA53" s="185" t="s">
        <v>42</v>
      </c>
      <c r="AB53" s="185" t="s">
        <v>42</v>
      </c>
      <c r="AC53" s="185" t="s">
        <v>57</v>
      </c>
      <c r="AD53" s="185"/>
      <c r="AE53" s="185" t="s">
        <v>42</v>
      </c>
    </row>
    <row r="54" ht="38.4" spans="1:31">
      <c r="A54" s="6">
        <v>14</v>
      </c>
      <c r="B54" s="185" t="s">
        <v>626</v>
      </c>
      <c r="C54" s="6">
        <v>22151313</v>
      </c>
      <c r="D54" s="185" t="s">
        <v>582</v>
      </c>
      <c r="E54" s="185" t="s">
        <v>37</v>
      </c>
      <c r="F54" s="6">
        <v>0</v>
      </c>
      <c r="G54" s="9" t="s">
        <v>627</v>
      </c>
      <c r="H54" s="6"/>
      <c r="I54" s="198"/>
      <c r="J54" s="198"/>
      <c r="K54" s="6"/>
      <c r="L54" s="6"/>
      <c r="M54" s="6"/>
      <c r="N54" s="272" t="s">
        <v>628</v>
      </c>
      <c r="O54" s="6"/>
      <c r="P54" s="6"/>
      <c r="Q54" s="6"/>
      <c r="R54" s="6"/>
      <c r="S54" s="6"/>
      <c r="T54" s="6"/>
      <c r="U54" s="6"/>
      <c r="V54" s="198"/>
      <c r="W54" s="185" t="s">
        <v>41</v>
      </c>
      <c r="X54" s="6">
        <v>5</v>
      </c>
      <c r="Y54" s="6">
        <v>80</v>
      </c>
      <c r="Z54" s="6">
        <v>85</v>
      </c>
      <c r="AA54" s="185" t="s">
        <v>42</v>
      </c>
      <c r="AB54" s="185"/>
      <c r="AC54" s="185" t="s">
        <v>57</v>
      </c>
      <c r="AD54" s="185"/>
      <c r="AE54" s="185"/>
    </row>
    <row r="55" ht="75.6" spans="1:31">
      <c r="A55" s="6">
        <v>15</v>
      </c>
      <c r="B55" s="259" t="s">
        <v>629</v>
      </c>
      <c r="C55" s="6">
        <v>22151310</v>
      </c>
      <c r="D55" s="259" t="s">
        <v>601</v>
      </c>
      <c r="E55" s="259" t="s">
        <v>44</v>
      </c>
      <c r="F55" s="6">
        <v>0</v>
      </c>
      <c r="G55" s="179"/>
      <c r="H55" s="179"/>
      <c r="I55" s="277"/>
      <c r="J55" s="277"/>
      <c r="K55" s="179"/>
      <c r="L55" s="179"/>
      <c r="M55" s="278"/>
      <c r="N55" s="131" t="s">
        <v>585</v>
      </c>
      <c r="O55" s="179"/>
      <c r="P55" s="179"/>
      <c r="Q55" s="179"/>
      <c r="R55" s="179"/>
      <c r="S55" s="179"/>
      <c r="T55" s="179"/>
      <c r="U55" s="179"/>
      <c r="V55" s="277" t="s">
        <v>630</v>
      </c>
      <c r="W55" s="185" t="s">
        <v>41</v>
      </c>
      <c r="X55" s="179">
        <v>3</v>
      </c>
      <c r="Y55" s="179">
        <v>81.6</v>
      </c>
      <c r="Z55" s="179">
        <v>84.6</v>
      </c>
      <c r="AA55" s="290"/>
      <c r="AB55" s="131"/>
      <c r="AC55" s="185" t="s">
        <v>57</v>
      </c>
      <c r="AD55" s="185"/>
      <c r="AE55" s="185"/>
    </row>
    <row r="56" ht="50.4" spans="1:31">
      <c r="A56" s="6">
        <v>16</v>
      </c>
      <c r="B56" s="259" t="s">
        <v>631</v>
      </c>
      <c r="C56" s="6">
        <v>22151309</v>
      </c>
      <c r="D56" s="259" t="s">
        <v>601</v>
      </c>
      <c r="E56" s="259" t="s">
        <v>44</v>
      </c>
      <c r="F56" s="6">
        <v>0</v>
      </c>
      <c r="G56" s="6"/>
      <c r="H56" s="6"/>
      <c r="I56" s="198"/>
      <c r="J56" s="198"/>
      <c r="K56" s="6"/>
      <c r="L56" s="6"/>
      <c r="M56" s="6"/>
      <c r="N56" s="6"/>
      <c r="O56" s="6"/>
      <c r="P56" s="6"/>
      <c r="Q56" s="6"/>
      <c r="R56" s="6"/>
      <c r="S56" s="6"/>
      <c r="T56" s="6"/>
      <c r="U56" s="6"/>
      <c r="V56" s="198" t="s">
        <v>632</v>
      </c>
      <c r="W56" s="185" t="s">
        <v>41</v>
      </c>
      <c r="X56" s="6"/>
      <c r="Y56" s="8">
        <v>81.6</v>
      </c>
      <c r="Z56" s="6">
        <v>81.6</v>
      </c>
      <c r="AA56" s="290"/>
      <c r="AB56" s="185"/>
      <c r="AC56" s="185" t="s">
        <v>57</v>
      </c>
      <c r="AD56" s="185"/>
      <c r="AE56" s="185"/>
    </row>
    <row r="57" ht="25.2" spans="1:31">
      <c r="A57" s="6">
        <v>17</v>
      </c>
      <c r="B57" s="262" t="s">
        <v>633</v>
      </c>
      <c r="C57" s="263">
        <v>22151275</v>
      </c>
      <c r="D57" s="262" t="s">
        <v>601</v>
      </c>
      <c r="E57" s="185" t="s">
        <v>37</v>
      </c>
      <c r="F57" s="261">
        <v>0</v>
      </c>
      <c r="G57" s="6"/>
      <c r="H57" s="6"/>
      <c r="I57" s="198"/>
      <c r="J57" s="198"/>
      <c r="K57" s="261"/>
      <c r="L57" s="261"/>
      <c r="M57" s="279"/>
      <c r="N57" s="179"/>
      <c r="O57" s="179"/>
      <c r="P57" s="179"/>
      <c r="Q57" s="179"/>
      <c r="R57" s="179"/>
      <c r="S57" s="179"/>
      <c r="T57" s="179"/>
      <c r="U57" s="179"/>
      <c r="V57" s="277"/>
      <c r="W57" s="185" t="s">
        <v>41</v>
      </c>
      <c r="X57" s="286"/>
      <c r="Y57" s="286">
        <v>80</v>
      </c>
      <c r="Z57" s="179">
        <v>80</v>
      </c>
      <c r="AA57" s="290"/>
      <c r="AB57" s="131"/>
      <c r="AC57" s="185" t="s">
        <v>57</v>
      </c>
      <c r="AD57" s="185"/>
      <c r="AE57" s="185"/>
    </row>
    <row r="58" ht="25.2" spans="1:31">
      <c r="A58" s="6">
        <v>18</v>
      </c>
      <c r="B58" s="185" t="s">
        <v>634</v>
      </c>
      <c r="C58" s="6">
        <v>22151288</v>
      </c>
      <c r="D58" s="185" t="s">
        <v>582</v>
      </c>
      <c r="E58" s="185" t="s">
        <v>37</v>
      </c>
      <c r="F58" s="6">
        <v>0</v>
      </c>
      <c r="G58" s="6"/>
      <c r="H58" s="6"/>
      <c r="I58" s="6"/>
      <c r="J58" s="6"/>
      <c r="K58" s="6"/>
      <c r="L58" s="6"/>
      <c r="M58" s="6"/>
      <c r="N58" s="6"/>
      <c r="O58" s="6"/>
      <c r="P58" s="6"/>
      <c r="Q58" s="6"/>
      <c r="R58" s="6"/>
      <c r="S58" s="6"/>
      <c r="T58" s="6"/>
      <c r="U58" s="6"/>
      <c r="V58" s="198"/>
      <c r="W58" s="185" t="s">
        <v>41</v>
      </c>
      <c r="X58" s="6"/>
      <c r="Y58" s="6">
        <v>80</v>
      </c>
      <c r="Z58" s="6">
        <v>80</v>
      </c>
      <c r="AA58" s="290"/>
      <c r="AB58" s="185"/>
      <c r="AC58" s="185" t="s">
        <v>57</v>
      </c>
      <c r="AD58" s="185"/>
      <c r="AE58" s="185"/>
    </row>
    <row r="59" ht="25.2" spans="1:31">
      <c r="A59" s="6">
        <v>19</v>
      </c>
      <c r="B59" s="259" t="s">
        <v>635</v>
      </c>
      <c r="C59" s="73">
        <v>22151293</v>
      </c>
      <c r="D59" s="259" t="s">
        <v>601</v>
      </c>
      <c r="E59" s="185" t="s">
        <v>37</v>
      </c>
      <c r="F59" s="6">
        <v>0</v>
      </c>
      <c r="G59" s="6"/>
      <c r="H59" s="8"/>
      <c r="I59" s="27"/>
      <c r="J59" s="8"/>
      <c r="K59" s="6"/>
      <c r="L59" s="6"/>
      <c r="M59" s="6"/>
      <c r="N59" s="261"/>
      <c r="O59" s="179"/>
      <c r="P59" s="6"/>
      <c r="Q59" s="6"/>
      <c r="R59" s="6"/>
      <c r="S59" s="6"/>
      <c r="T59" s="6"/>
      <c r="U59" s="6"/>
      <c r="V59" s="277"/>
      <c r="W59" s="185" t="s">
        <v>41</v>
      </c>
      <c r="X59" s="6"/>
      <c r="Y59" s="6">
        <v>80</v>
      </c>
      <c r="Z59" s="6">
        <v>80</v>
      </c>
      <c r="AA59" s="290"/>
      <c r="AB59" s="185"/>
      <c r="AC59" s="185" t="s">
        <v>57</v>
      </c>
      <c r="AD59" s="185"/>
      <c r="AE59" s="185"/>
    </row>
    <row r="60" ht="25.2" spans="1:31">
      <c r="A60" s="6">
        <v>20</v>
      </c>
      <c r="B60" s="185" t="s">
        <v>636</v>
      </c>
      <c r="C60" s="6">
        <v>22151269</v>
      </c>
      <c r="D60" s="185" t="s">
        <v>582</v>
      </c>
      <c r="E60" s="185" t="s">
        <v>44</v>
      </c>
      <c r="F60" s="6">
        <v>0</v>
      </c>
      <c r="G60" s="6"/>
      <c r="H60" s="6"/>
      <c r="I60" s="198"/>
      <c r="J60" s="198"/>
      <c r="K60" s="6"/>
      <c r="L60" s="6"/>
      <c r="M60" s="6"/>
      <c r="N60" s="6"/>
      <c r="O60" s="6"/>
      <c r="P60" s="6"/>
      <c r="Q60" s="6"/>
      <c r="R60" s="6"/>
      <c r="S60" s="6"/>
      <c r="T60" s="6"/>
      <c r="U60" s="6"/>
      <c r="V60" s="198"/>
      <c r="W60" s="185" t="s">
        <v>41</v>
      </c>
      <c r="X60" s="6"/>
      <c r="Y60" s="6">
        <v>80</v>
      </c>
      <c r="Z60" s="6">
        <v>80</v>
      </c>
      <c r="AA60" s="290"/>
      <c r="AB60" s="185"/>
      <c r="AC60" s="185" t="s">
        <v>57</v>
      </c>
      <c r="AD60" s="185"/>
      <c r="AE60" s="185"/>
    </row>
    <row r="61" ht="25.2" spans="1:31">
      <c r="A61" s="6">
        <v>21</v>
      </c>
      <c r="B61" s="185" t="s">
        <v>637</v>
      </c>
      <c r="C61" s="6">
        <v>22151324</v>
      </c>
      <c r="D61" s="185" t="s">
        <v>582</v>
      </c>
      <c r="E61" s="185" t="s">
        <v>37</v>
      </c>
      <c r="F61" s="6">
        <v>0</v>
      </c>
      <c r="G61" s="6"/>
      <c r="H61" s="6"/>
      <c r="I61" s="280"/>
      <c r="J61" s="198"/>
      <c r="K61" s="6"/>
      <c r="L61" s="6"/>
      <c r="M61" s="6"/>
      <c r="N61" s="200"/>
      <c r="O61" s="6"/>
      <c r="P61" s="6"/>
      <c r="Q61" s="6"/>
      <c r="R61" s="6"/>
      <c r="S61" s="6"/>
      <c r="T61" s="6"/>
      <c r="U61" s="6"/>
      <c r="V61" s="198"/>
      <c r="W61" s="185" t="s">
        <v>41</v>
      </c>
      <c r="X61" s="6"/>
      <c r="Y61" s="6">
        <v>80</v>
      </c>
      <c r="Z61" s="6">
        <v>80</v>
      </c>
      <c r="AA61" s="290"/>
      <c r="AB61" s="185"/>
      <c r="AC61" s="185" t="s">
        <v>57</v>
      </c>
      <c r="AD61" s="185"/>
      <c r="AE61" s="185"/>
    </row>
    <row r="62" ht="25.2" spans="1:31">
      <c r="A62" s="6">
        <v>22</v>
      </c>
      <c r="B62" s="185" t="s">
        <v>638</v>
      </c>
      <c r="C62" s="6">
        <v>22152317</v>
      </c>
      <c r="D62" s="185" t="s">
        <v>582</v>
      </c>
      <c r="E62" s="185" t="s">
        <v>186</v>
      </c>
      <c r="F62" s="6">
        <v>0</v>
      </c>
      <c r="G62" s="6"/>
      <c r="H62" s="198"/>
      <c r="I62" s="198"/>
      <c r="J62" s="6"/>
      <c r="K62" s="200"/>
      <c r="L62" s="6"/>
      <c r="M62" s="6"/>
      <c r="N62" s="6"/>
      <c r="O62" s="6"/>
      <c r="P62" s="6"/>
      <c r="Q62" s="6"/>
      <c r="R62" s="6"/>
      <c r="S62" s="6"/>
      <c r="T62" s="6"/>
      <c r="U62" s="6"/>
      <c r="V62" s="198"/>
      <c r="W62" s="185" t="s">
        <v>41</v>
      </c>
      <c r="X62" s="6"/>
      <c r="Y62" s="6">
        <v>80</v>
      </c>
      <c r="Z62" s="6">
        <v>80</v>
      </c>
      <c r="AA62" s="290"/>
      <c r="AB62" s="185"/>
      <c r="AC62" s="185" t="s">
        <v>57</v>
      </c>
      <c r="AD62" s="185"/>
      <c r="AE62" s="185"/>
    </row>
    <row r="63" ht="25.2" spans="1:31">
      <c r="A63" s="6">
        <v>23</v>
      </c>
      <c r="B63" s="259" t="s">
        <v>639</v>
      </c>
      <c r="C63" s="6">
        <v>22151360</v>
      </c>
      <c r="D63" s="185" t="s">
        <v>640</v>
      </c>
      <c r="E63" s="185" t="s">
        <v>37</v>
      </c>
      <c r="F63" s="6">
        <v>0</v>
      </c>
      <c r="G63" s="6"/>
      <c r="H63" s="6"/>
      <c r="I63" s="198"/>
      <c r="J63" s="198"/>
      <c r="K63" s="6"/>
      <c r="L63" s="6"/>
      <c r="M63" s="6"/>
      <c r="N63" s="6"/>
      <c r="O63" s="6"/>
      <c r="P63" s="6"/>
      <c r="Q63" s="6"/>
      <c r="R63" s="6"/>
      <c r="S63" s="6"/>
      <c r="T63" s="6"/>
      <c r="U63" s="6"/>
      <c r="V63" s="277"/>
      <c r="W63" s="185" t="s">
        <v>41</v>
      </c>
      <c r="X63" s="6"/>
      <c r="Y63" s="6">
        <v>80</v>
      </c>
      <c r="Z63" s="6">
        <v>80</v>
      </c>
      <c r="AA63" s="290"/>
      <c r="AB63" s="185"/>
      <c r="AC63" s="185" t="s">
        <v>57</v>
      </c>
      <c r="AD63" s="185"/>
      <c r="AE63" s="185"/>
    </row>
    <row r="64" ht="25.2" spans="1:31">
      <c r="A64" s="6">
        <v>24</v>
      </c>
      <c r="B64" s="185" t="s">
        <v>641</v>
      </c>
      <c r="C64" s="6">
        <v>22151251</v>
      </c>
      <c r="D64" s="185" t="s">
        <v>582</v>
      </c>
      <c r="E64" s="185" t="s">
        <v>44</v>
      </c>
      <c r="F64" s="6">
        <v>0</v>
      </c>
      <c r="G64" s="6"/>
      <c r="H64" s="6"/>
      <c r="I64" s="281"/>
      <c r="J64" s="198"/>
      <c r="K64" s="6"/>
      <c r="L64" s="6"/>
      <c r="M64" s="6"/>
      <c r="N64" s="6"/>
      <c r="O64" s="6"/>
      <c r="P64" s="6"/>
      <c r="Q64" s="6"/>
      <c r="R64" s="6"/>
      <c r="S64" s="6"/>
      <c r="T64" s="6"/>
      <c r="U64" s="6"/>
      <c r="V64" s="198"/>
      <c r="W64" s="185" t="s">
        <v>41</v>
      </c>
      <c r="X64" s="6"/>
      <c r="Y64" s="6">
        <v>80</v>
      </c>
      <c r="Z64" s="6">
        <v>80</v>
      </c>
      <c r="AA64" s="290"/>
      <c r="AB64" s="185"/>
      <c r="AC64" s="185" t="s">
        <v>57</v>
      </c>
      <c r="AD64" s="185"/>
      <c r="AE64" s="185"/>
    </row>
    <row r="65" ht="25.2" spans="1:31">
      <c r="A65" s="6">
        <v>25</v>
      </c>
      <c r="B65" s="185" t="s">
        <v>642</v>
      </c>
      <c r="C65" s="42">
        <v>22151363</v>
      </c>
      <c r="D65" s="185" t="s">
        <v>582</v>
      </c>
      <c r="E65" s="185" t="s">
        <v>44</v>
      </c>
      <c r="F65" s="6">
        <v>0</v>
      </c>
      <c r="G65" s="6"/>
      <c r="H65" s="6"/>
      <c r="I65" s="6"/>
      <c r="J65" s="198"/>
      <c r="K65" s="6"/>
      <c r="L65" s="6"/>
      <c r="M65" s="6"/>
      <c r="N65" s="6"/>
      <c r="O65" s="6"/>
      <c r="P65" s="6"/>
      <c r="Q65" s="6"/>
      <c r="R65" s="6"/>
      <c r="S65" s="6"/>
      <c r="T65" s="6"/>
      <c r="U65" s="6"/>
      <c r="V65" s="9"/>
      <c r="W65" s="185" t="s">
        <v>41</v>
      </c>
      <c r="X65" s="6"/>
      <c r="Y65" s="6">
        <v>80</v>
      </c>
      <c r="Z65" s="6">
        <v>80</v>
      </c>
      <c r="AA65" s="290"/>
      <c r="AB65" s="185"/>
      <c r="AC65" s="185" t="s">
        <v>57</v>
      </c>
      <c r="AD65" s="185"/>
      <c r="AE65" s="185"/>
    </row>
    <row r="66" ht="25.2" spans="1:31">
      <c r="A66" s="6">
        <v>26</v>
      </c>
      <c r="B66" s="185" t="s">
        <v>643</v>
      </c>
      <c r="C66" s="42">
        <v>22151270</v>
      </c>
      <c r="D66" s="185" t="s">
        <v>582</v>
      </c>
      <c r="E66" s="185" t="s">
        <v>37</v>
      </c>
      <c r="F66" s="6">
        <v>0</v>
      </c>
      <c r="G66" s="6"/>
      <c r="H66" s="198"/>
      <c r="I66" s="198"/>
      <c r="J66" s="6"/>
      <c r="K66" s="298"/>
      <c r="L66" s="6"/>
      <c r="M66" s="6"/>
      <c r="N66" s="6"/>
      <c r="O66" s="6"/>
      <c r="P66" s="6"/>
      <c r="Q66" s="6"/>
      <c r="R66" s="6"/>
      <c r="S66" s="6"/>
      <c r="T66" s="6"/>
      <c r="U66" s="6"/>
      <c r="V66" s="198"/>
      <c r="W66" s="185" t="s">
        <v>41</v>
      </c>
      <c r="X66" s="6"/>
      <c r="Y66" s="6">
        <v>80</v>
      </c>
      <c r="Z66" s="6">
        <v>80</v>
      </c>
      <c r="AA66" s="290"/>
      <c r="AB66" s="185"/>
      <c r="AC66" s="185" t="s">
        <v>57</v>
      </c>
      <c r="AD66" s="185"/>
      <c r="AE66" s="185"/>
    </row>
    <row r="67" ht="25.2" spans="1:31">
      <c r="A67" s="6">
        <v>27</v>
      </c>
      <c r="B67" s="259" t="s">
        <v>644</v>
      </c>
      <c r="C67" s="6">
        <v>22151274</v>
      </c>
      <c r="D67" s="185" t="s">
        <v>640</v>
      </c>
      <c r="E67" s="291"/>
      <c r="F67" s="6">
        <v>0</v>
      </c>
      <c r="G67" s="179"/>
      <c r="H67" s="292"/>
      <c r="I67" s="299"/>
      <c r="J67" s="299"/>
      <c r="K67" s="292"/>
      <c r="L67" s="292"/>
      <c r="M67" s="300"/>
      <c r="N67" s="179"/>
      <c r="O67" s="292"/>
      <c r="P67" s="292"/>
      <c r="Q67" s="292"/>
      <c r="R67" s="292"/>
      <c r="S67" s="292"/>
      <c r="T67" s="292"/>
      <c r="U67" s="292"/>
      <c r="V67" s="299"/>
      <c r="W67" s="185" t="s">
        <v>41</v>
      </c>
      <c r="X67" s="179"/>
      <c r="Y67" s="292">
        <v>80</v>
      </c>
      <c r="Z67" s="292">
        <v>80</v>
      </c>
      <c r="AA67" s="304"/>
      <c r="AB67" s="185"/>
      <c r="AC67" s="185" t="s">
        <v>57</v>
      </c>
      <c r="AD67" s="185"/>
      <c r="AE67" s="185"/>
    </row>
    <row r="68" ht="25.2" spans="1:31">
      <c r="A68" s="6">
        <v>28</v>
      </c>
      <c r="B68" s="259" t="s">
        <v>645</v>
      </c>
      <c r="C68" s="73">
        <v>22151260</v>
      </c>
      <c r="D68" s="259" t="s">
        <v>601</v>
      </c>
      <c r="E68" s="259" t="s">
        <v>37</v>
      </c>
      <c r="F68" s="6">
        <v>0</v>
      </c>
      <c r="G68" s="179"/>
      <c r="H68" s="292"/>
      <c r="I68" s="299"/>
      <c r="J68" s="299"/>
      <c r="K68" s="292"/>
      <c r="L68" s="292"/>
      <c r="M68" s="292"/>
      <c r="N68" s="292"/>
      <c r="O68" s="292"/>
      <c r="P68" s="292"/>
      <c r="Q68" s="292"/>
      <c r="R68" s="292"/>
      <c r="S68" s="292"/>
      <c r="T68" s="292"/>
      <c r="U68" s="292"/>
      <c r="V68" s="299"/>
      <c r="W68" s="185" t="s">
        <v>41</v>
      </c>
      <c r="X68" s="303"/>
      <c r="Y68" s="303">
        <v>80</v>
      </c>
      <c r="Z68" s="292">
        <v>80</v>
      </c>
      <c r="AA68" s="304"/>
      <c r="AB68" s="185"/>
      <c r="AC68" s="185" t="s">
        <v>57</v>
      </c>
      <c r="AD68" s="185"/>
      <c r="AE68" s="185"/>
    </row>
    <row r="69" ht="25.2" spans="1:31">
      <c r="A69" s="6">
        <v>29</v>
      </c>
      <c r="B69" s="259" t="s">
        <v>646</v>
      </c>
      <c r="C69" s="47">
        <v>22151359</v>
      </c>
      <c r="D69" s="185" t="s">
        <v>582</v>
      </c>
      <c r="E69" s="6"/>
      <c r="F69" s="6">
        <v>0</v>
      </c>
      <c r="G69" s="6"/>
      <c r="H69" s="6"/>
      <c r="I69" s="198"/>
      <c r="J69" s="198"/>
      <c r="K69" s="6"/>
      <c r="L69" s="6"/>
      <c r="M69" s="6"/>
      <c r="N69" s="6"/>
      <c r="O69" s="6"/>
      <c r="P69" s="6"/>
      <c r="Q69" s="6"/>
      <c r="R69" s="6"/>
      <c r="S69" s="6"/>
      <c r="T69" s="6"/>
      <c r="U69" s="6"/>
      <c r="V69" s="198"/>
      <c r="W69" s="185" t="s">
        <v>41</v>
      </c>
      <c r="X69" s="6"/>
      <c r="Y69" s="6">
        <v>80</v>
      </c>
      <c r="Z69" s="6">
        <v>80</v>
      </c>
      <c r="AA69" s="290"/>
      <c r="AB69" s="185"/>
      <c r="AC69" s="185" t="s">
        <v>57</v>
      </c>
      <c r="AD69" s="185"/>
      <c r="AE69" s="185"/>
    </row>
    <row r="70" ht="25.2" spans="1:31">
      <c r="A70" s="6">
        <v>30</v>
      </c>
      <c r="B70" s="259" t="s">
        <v>647</v>
      </c>
      <c r="C70" s="47">
        <v>22151263</v>
      </c>
      <c r="D70" s="185" t="s">
        <v>582</v>
      </c>
      <c r="E70" s="185" t="s">
        <v>37</v>
      </c>
      <c r="F70" s="6">
        <v>0</v>
      </c>
      <c r="G70" s="6"/>
      <c r="H70" s="6"/>
      <c r="I70" s="198"/>
      <c r="J70" s="198"/>
      <c r="K70" s="6"/>
      <c r="L70" s="6"/>
      <c r="M70" s="6"/>
      <c r="N70" s="6"/>
      <c r="O70" s="6"/>
      <c r="P70" s="6"/>
      <c r="Q70" s="6"/>
      <c r="R70" s="6"/>
      <c r="S70" s="6"/>
      <c r="T70" s="6"/>
      <c r="U70" s="6"/>
      <c r="V70" s="198"/>
      <c r="W70" s="185" t="s">
        <v>41</v>
      </c>
      <c r="X70" s="6"/>
      <c r="Y70" s="6">
        <v>80</v>
      </c>
      <c r="Z70" s="6">
        <v>80</v>
      </c>
      <c r="AA70" s="290"/>
      <c r="AB70" s="185"/>
      <c r="AC70" s="185" t="s">
        <v>57</v>
      </c>
      <c r="AD70" s="185"/>
      <c r="AE70" s="185"/>
    </row>
    <row r="71" spans="1:31">
      <c r="A71" s="293"/>
      <c r="B71" s="294"/>
      <c r="C71" s="295"/>
      <c r="D71" s="293"/>
      <c r="E71" s="293"/>
      <c r="F71" s="293"/>
      <c r="G71" s="293"/>
      <c r="H71" s="293"/>
      <c r="I71" s="301"/>
      <c r="J71" s="301"/>
      <c r="K71" s="293"/>
      <c r="L71" s="293"/>
      <c r="M71" s="293"/>
      <c r="N71" s="293"/>
      <c r="O71" s="293"/>
      <c r="P71" s="293"/>
      <c r="Q71" s="293"/>
      <c r="R71" s="293"/>
      <c r="S71" s="293"/>
      <c r="T71" s="293"/>
      <c r="U71" s="293"/>
      <c r="V71" s="301"/>
      <c r="W71" s="293"/>
      <c r="X71" s="293"/>
      <c r="Y71" s="293"/>
      <c r="Z71" s="293"/>
      <c r="AA71" s="305"/>
      <c r="AB71" s="293"/>
      <c r="AC71" s="293"/>
      <c r="AD71" s="293"/>
      <c r="AE71" s="293"/>
    </row>
    <row r="72" ht="25.2" spans="1:31">
      <c r="A72" s="6">
        <v>1</v>
      </c>
      <c r="B72" s="185" t="s">
        <v>648</v>
      </c>
      <c r="C72" s="296">
        <v>22151300</v>
      </c>
      <c r="D72" s="185" t="s">
        <v>649</v>
      </c>
      <c r="E72" s="185" t="s">
        <v>154</v>
      </c>
      <c r="F72" s="6"/>
      <c r="G72" s="9" t="s">
        <v>157</v>
      </c>
      <c r="H72" s="6"/>
      <c r="I72" s="9"/>
      <c r="J72" s="6"/>
      <c r="K72" s="6"/>
      <c r="L72" s="6" t="s">
        <v>72</v>
      </c>
      <c r="M72" s="6"/>
      <c r="N72" s="9" t="s">
        <v>650</v>
      </c>
      <c r="O72" s="6"/>
      <c r="P72" s="6"/>
      <c r="Q72" s="6"/>
      <c r="R72" s="6"/>
      <c r="S72" s="6"/>
      <c r="T72" s="6"/>
      <c r="U72" s="6"/>
      <c r="V72" s="6"/>
      <c r="W72" s="185" t="s">
        <v>41</v>
      </c>
      <c r="X72" s="6">
        <v>40</v>
      </c>
      <c r="Y72" s="6">
        <v>80</v>
      </c>
      <c r="Z72" s="6">
        <f t="shared" ref="Z72:Z111" si="0">SUM(X72:Y72)</f>
        <v>120</v>
      </c>
      <c r="AA72" s="185" t="s">
        <v>42</v>
      </c>
      <c r="AB72" s="6"/>
      <c r="AC72" s="185" t="s">
        <v>41</v>
      </c>
      <c r="AD72" s="185" t="s">
        <v>42</v>
      </c>
      <c r="AE72" s="6"/>
    </row>
    <row r="73" ht="26.4" spans="1:31">
      <c r="A73" s="6">
        <v>2</v>
      </c>
      <c r="B73" s="185" t="s">
        <v>651</v>
      </c>
      <c r="C73" s="296">
        <v>22151325</v>
      </c>
      <c r="D73" s="185" t="s">
        <v>649</v>
      </c>
      <c r="E73" s="185" t="s">
        <v>154</v>
      </c>
      <c r="F73" s="6"/>
      <c r="G73" s="275" t="s">
        <v>652</v>
      </c>
      <c r="H73" s="6"/>
      <c r="I73" s="9"/>
      <c r="J73" s="6"/>
      <c r="K73" s="6"/>
      <c r="L73" s="6"/>
      <c r="M73" s="6"/>
      <c r="N73" s="302" t="s">
        <v>653</v>
      </c>
      <c r="O73" s="6"/>
      <c r="P73" s="6"/>
      <c r="Q73" s="6"/>
      <c r="R73" s="6"/>
      <c r="S73" s="6"/>
      <c r="T73" s="6"/>
      <c r="U73" s="6"/>
      <c r="V73" s="6"/>
      <c r="W73" s="185" t="s">
        <v>41</v>
      </c>
      <c r="X73" s="6">
        <v>36</v>
      </c>
      <c r="Y73" s="6">
        <v>80</v>
      </c>
      <c r="Z73" s="6">
        <f t="shared" si="0"/>
        <v>116</v>
      </c>
      <c r="AA73" s="185" t="s">
        <v>42</v>
      </c>
      <c r="AB73" s="6"/>
      <c r="AC73" s="185" t="s">
        <v>41</v>
      </c>
      <c r="AD73" s="185" t="s">
        <v>42</v>
      </c>
      <c r="AE73" s="6"/>
    </row>
    <row r="74" ht="26.4" spans="1:31">
      <c r="A74" s="6">
        <v>3</v>
      </c>
      <c r="B74" s="185" t="s">
        <v>654</v>
      </c>
      <c r="C74" s="296">
        <v>22151265</v>
      </c>
      <c r="D74" s="185" t="s">
        <v>649</v>
      </c>
      <c r="E74" s="185" t="s">
        <v>154</v>
      </c>
      <c r="F74" s="6"/>
      <c r="G74" s="275" t="s">
        <v>655</v>
      </c>
      <c r="H74" s="6"/>
      <c r="I74" s="9"/>
      <c r="J74" s="6"/>
      <c r="K74" s="6"/>
      <c r="L74" s="6"/>
      <c r="M74" s="6"/>
      <c r="N74" s="275"/>
      <c r="O74" s="6"/>
      <c r="P74" s="6"/>
      <c r="Q74" s="6"/>
      <c r="R74" s="6"/>
      <c r="S74" s="6"/>
      <c r="T74" s="6"/>
      <c r="U74" s="6"/>
      <c r="V74" s="6"/>
      <c r="W74" s="185" t="s">
        <v>41</v>
      </c>
      <c r="X74" s="6">
        <v>22</v>
      </c>
      <c r="Y74" s="6">
        <v>80</v>
      </c>
      <c r="Z74" s="6">
        <f t="shared" si="0"/>
        <v>102</v>
      </c>
      <c r="AA74" s="185" t="s">
        <v>42</v>
      </c>
      <c r="AB74" s="6"/>
      <c r="AC74" s="185" t="s">
        <v>41</v>
      </c>
      <c r="AD74" s="185" t="s">
        <v>42</v>
      </c>
      <c r="AE74" s="6"/>
    </row>
    <row r="75" ht="25.2" spans="1:31">
      <c r="A75" s="6">
        <v>5</v>
      </c>
      <c r="B75" s="185" t="s">
        <v>656</v>
      </c>
      <c r="C75" s="296">
        <v>22151312</v>
      </c>
      <c r="D75" s="185" t="s">
        <v>649</v>
      </c>
      <c r="E75" s="185" t="s">
        <v>154</v>
      </c>
      <c r="F75" s="6"/>
      <c r="G75" s="275"/>
      <c r="H75" s="6"/>
      <c r="I75" s="275" t="s">
        <v>38</v>
      </c>
      <c r="J75" s="6"/>
      <c r="K75" s="6"/>
      <c r="L75" s="6"/>
      <c r="M75" s="6"/>
      <c r="N75" s="302" t="s">
        <v>657</v>
      </c>
      <c r="O75" s="6"/>
      <c r="P75" s="6"/>
      <c r="Q75" s="6"/>
      <c r="R75" s="6"/>
      <c r="S75" s="6"/>
      <c r="T75" s="6"/>
      <c r="U75" s="6"/>
      <c r="V75" s="6"/>
      <c r="W75" s="185" t="s">
        <v>41</v>
      </c>
      <c r="X75" s="6">
        <v>13</v>
      </c>
      <c r="Y75" s="6">
        <v>80</v>
      </c>
      <c r="Z75" s="6">
        <f t="shared" si="0"/>
        <v>93</v>
      </c>
      <c r="AA75" s="185" t="s">
        <v>42</v>
      </c>
      <c r="AB75" s="6"/>
      <c r="AC75" s="185" t="s">
        <v>41</v>
      </c>
      <c r="AD75" s="185" t="s">
        <v>42</v>
      </c>
      <c r="AE75" s="6"/>
    </row>
    <row r="76" ht="26.4" spans="1:31">
      <c r="A76" s="6">
        <v>6</v>
      </c>
      <c r="B76" s="185" t="s">
        <v>658</v>
      </c>
      <c r="C76" s="296">
        <v>22151254</v>
      </c>
      <c r="D76" s="185" t="s">
        <v>649</v>
      </c>
      <c r="E76" s="185" t="s">
        <v>154</v>
      </c>
      <c r="F76" s="6"/>
      <c r="G76" s="9" t="s">
        <v>659</v>
      </c>
      <c r="H76" s="6"/>
      <c r="I76" s="9"/>
      <c r="J76" s="6"/>
      <c r="K76" s="6"/>
      <c r="L76" s="6"/>
      <c r="M76" s="6"/>
      <c r="N76" s="9"/>
      <c r="O76" s="6"/>
      <c r="P76" s="6"/>
      <c r="Q76" s="6"/>
      <c r="R76" s="6"/>
      <c r="S76" s="6"/>
      <c r="T76" s="6"/>
      <c r="U76" s="6"/>
      <c r="V76" s="6"/>
      <c r="W76" s="185" t="s">
        <v>41</v>
      </c>
      <c r="X76" s="6">
        <v>12</v>
      </c>
      <c r="Y76" s="6">
        <v>80</v>
      </c>
      <c r="Z76" s="6">
        <f t="shared" si="0"/>
        <v>92</v>
      </c>
      <c r="AA76" s="185" t="s">
        <v>42</v>
      </c>
      <c r="AB76" s="6"/>
      <c r="AC76" s="185" t="s">
        <v>41</v>
      </c>
      <c r="AD76" s="185" t="s">
        <v>42</v>
      </c>
      <c r="AE76" s="6"/>
    </row>
    <row r="77" ht="39.6" spans="1:31">
      <c r="A77" s="6">
        <v>4</v>
      </c>
      <c r="B77" s="185" t="s">
        <v>660</v>
      </c>
      <c r="C77" s="296">
        <v>22151264</v>
      </c>
      <c r="D77" s="185" t="s">
        <v>649</v>
      </c>
      <c r="E77" s="185" t="s">
        <v>44</v>
      </c>
      <c r="F77" s="6"/>
      <c r="G77" s="275" t="s">
        <v>661</v>
      </c>
      <c r="H77" s="6"/>
      <c r="I77" s="9"/>
      <c r="J77" s="6"/>
      <c r="K77" s="6"/>
      <c r="L77" s="6"/>
      <c r="M77" s="6"/>
      <c r="N77" s="275"/>
      <c r="O77" s="6"/>
      <c r="P77" s="6"/>
      <c r="Q77" s="6"/>
      <c r="R77" s="6"/>
      <c r="S77" s="6"/>
      <c r="T77" s="6"/>
      <c r="U77" s="6"/>
      <c r="V77" s="185" t="s">
        <v>662</v>
      </c>
      <c r="W77" s="185" t="s">
        <v>41</v>
      </c>
      <c r="X77" s="6">
        <v>10</v>
      </c>
      <c r="Y77" s="6">
        <v>81.9</v>
      </c>
      <c r="Z77" s="6">
        <f t="shared" si="0"/>
        <v>91.9</v>
      </c>
      <c r="AA77" s="185" t="s">
        <v>42</v>
      </c>
      <c r="AB77" s="185" t="s">
        <v>42</v>
      </c>
      <c r="AC77" s="185" t="s">
        <v>41</v>
      </c>
      <c r="AD77" s="185" t="s">
        <v>42</v>
      </c>
      <c r="AE77" s="185" t="s">
        <v>42</v>
      </c>
    </row>
    <row r="78" ht="25.2" spans="1:31">
      <c r="A78" s="6">
        <v>7</v>
      </c>
      <c r="B78" s="185" t="s">
        <v>663</v>
      </c>
      <c r="C78" s="296">
        <v>22151261</v>
      </c>
      <c r="D78" s="185" t="s">
        <v>649</v>
      </c>
      <c r="E78" s="185" t="s">
        <v>154</v>
      </c>
      <c r="F78" s="6"/>
      <c r="G78" s="275"/>
      <c r="H78" s="6"/>
      <c r="I78" s="275" t="s">
        <v>38</v>
      </c>
      <c r="J78" s="6"/>
      <c r="K78" s="6"/>
      <c r="L78" s="6"/>
      <c r="M78" s="6"/>
      <c r="N78" s="275"/>
      <c r="O78" s="6"/>
      <c r="P78" s="6"/>
      <c r="Q78" s="6"/>
      <c r="R78" s="6"/>
      <c r="S78" s="6"/>
      <c r="T78" s="6"/>
      <c r="U78" s="6"/>
      <c r="V78" s="6"/>
      <c r="W78" s="185" t="s">
        <v>41</v>
      </c>
      <c r="X78" s="6">
        <v>10</v>
      </c>
      <c r="Y78" s="6">
        <v>80</v>
      </c>
      <c r="Z78" s="6">
        <f t="shared" si="0"/>
        <v>90</v>
      </c>
      <c r="AA78" s="185" t="s">
        <v>42</v>
      </c>
      <c r="AB78" s="6"/>
      <c r="AC78" s="185" t="s">
        <v>41</v>
      </c>
      <c r="AD78" s="185" t="s">
        <v>42</v>
      </c>
      <c r="AE78" s="6"/>
    </row>
    <row r="79" ht="25.2" spans="1:31">
      <c r="A79" s="6">
        <v>8</v>
      </c>
      <c r="B79" s="185" t="s">
        <v>664</v>
      </c>
      <c r="C79" s="296">
        <v>22151326</v>
      </c>
      <c r="D79" s="185" t="s">
        <v>649</v>
      </c>
      <c r="E79" s="185" t="s">
        <v>186</v>
      </c>
      <c r="F79" s="6"/>
      <c r="G79" s="275"/>
      <c r="H79" s="6"/>
      <c r="I79" s="275"/>
      <c r="J79" s="6"/>
      <c r="K79" s="6"/>
      <c r="L79" s="6"/>
      <c r="M79" s="6"/>
      <c r="N79" s="302" t="s">
        <v>378</v>
      </c>
      <c r="O79" s="6"/>
      <c r="P79" s="6"/>
      <c r="Q79" s="6"/>
      <c r="R79" s="6"/>
      <c r="S79" s="6"/>
      <c r="T79" s="6"/>
      <c r="U79" s="6"/>
      <c r="V79" s="6"/>
      <c r="W79" s="185" t="s">
        <v>41</v>
      </c>
      <c r="X79" s="6">
        <v>3</v>
      </c>
      <c r="Y79" s="6">
        <v>85.7</v>
      </c>
      <c r="Z79" s="6">
        <f t="shared" si="0"/>
        <v>88.7</v>
      </c>
      <c r="AA79" s="185" t="s">
        <v>42</v>
      </c>
      <c r="AB79" s="185" t="s">
        <v>42</v>
      </c>
      <c r="AC79" s="185" t="s">
        <v>41</v>
      </c>
      <c r="AD79" s="185" t="s">
        <v>42</v>
      </c>
      <c r="AE79" s="185" t="s">
        <v>42</v>
      </c>
    </row>
    <row r="80" ht="25.2" spans="1:31">
      <c r="A80" s="6">
        <v>9</v>
      </c>
      <c r="B80" s="185" t="s">
        <v>665</v>
      </c>
      <c r="C80" s="296">
        <v>22151298</v>
      </c>
      <c r="D80" s="185" t="s">
        <v>649</v>
      </c>
      <c r="E80" s="185" t="s">
        <v>154</v>
      </c>
      <c r="F80" s="6"/>
      <c r="G80" s="275" t="s">
        <v>666</v>
      </c>
      <c r="H80" s="6"/>
      <c r="I80" s="275"/>
      <c r="J80" s="6"/>
      <c r="K80" s="6"/>
      <c r="L80" s="6"/>
      <c r="M80" s="6"/>
      <c r="N80" s="275" t="s">
        <v>157</v>
      </c>
      <c r="O80" s="6"/>
      <c r="P80" s="6"/>
      <c r="Q80" s="6"/>
      <c r="R80" s="6"/>
      <c r="S80" s="6"/>
      <c r="T80" s="6"/>
      <c r="U80" s="6"/>
      <c r="V80" s="6"/>
      <c r="W80" s="185" t="s">
        <v>41</v>
      </c>
      <c r="X80" s="6">
        <v>8</v>
      </c>
      <c r="Y80" s="6">
        <v>80</v>
      </c>
      <c r="Z80" s="6">
        <f t="shared" si="0"/>
        <v>88</v>
      </c>
      <c r="AA80" s="185" t="s">
        <v>42</v>
      </c>
      <c r="AB80" s="6"/>
      <c r="AC80" s="185" t="s">
        <v>41</v>
      </c>
      <c r="AD80" s="185" t="s">
        <v>42</v>
      </c>
      <c r="AE80" s="6"/>
    </row>
    <row r="81" ht="49.2" spans="1:31">
      <c r="A81" s="6">
        <v>10</v>
      </c>
      <c r="B81" s="185" t="s">
        <v>667</v>
      </c>
      <c r="C81" s="296">
        <v>22151322</v>
      </c>
      <c r="D81" s="185" t="s">
        <v>649</v>
      </c>
      <c r="E81" s="185" t="s">
        <v>44</v>
      </c>
      <c r="F81" s="6"/>
      <c r="G81" s="275"/>
      <c r="H81" s="6"/>
      <c r="I81" s="275"/>
      <c r="J81" s="6"/>
      <c r="K81" s="6"/>
      <c r="L81" s="6"/>
      <c r="M81" s="6"/>
      <c r="N81" s="302" t="s">
        <v>657</v>
      </c>
      <c r="O81" s="6"/>
      <c r="P81" s="6"/>
      <c r="Q81" s="6"/>
      <c r="R81" s="6"/>
      <c r="S81" s="6"/>
      <c r="T81" s="6"/>
      <c r="U81" s="6"/>
      <c r="V81" s="185" t="s">
        <v>668</v>
      </c>
      <c r="W81" s="185" t="s">
        <v>41</v>
      </c>
      <c r="X81" s="6">
        <v>5</v>
      </c>
      <c r="Y81" s="6">
        <v>81.9</v>
      </c>
      <c r="Z81" s="6">
        <f t="shared" si="0"/>
        <v>86.9</v>
      </c>
      <c r="AA81" s="185" t="s">
        <v>42</v>
      </c>
      <c r="AB81" s="185" t="s">
        <v>42</v>
      </c>
      <c r="AC81" s="185" t="s">
        <v>41</v>
      </c>
      <c r="AD81" s="185" t="s">
        <v>42</v>
      </c>
      <c r="AE81" s="185" t="s">
        <v>42</v>
      </c>
    </row>
    <row r="82" ht="186" spans="1:31">
      <c r="A82" s="6">
        <v>11</v>
      </c>
      <c r="B82" s="185" t="s">
        <v>669</v>
      </c>
      <c r="C82" s="296">
        <v>22151329</v>
      </c>
      <c r="D82" s="185" t="s">
        <v>649</v>
      </c>
      <c r="E82" s="185" t="s">
        <v>44</v>
      </c>
      <c r="F82" s="6"/>
      <c r="G82" s="275"/>
      <c r="H82" s="6"/>
      <c r="I82" s="275"/>
      <c r="J82" s="6"/>
      <c r="K82" s="6"/>
      <c r="L82" s="6"/>
      <c r="M82" s="6"/>
      <c r="N82" s="302" t="s">
        <v>378</v>
      </c>
      <c r="O82" s="6"/>
      <c r="P82" s="6"/>
      <c r="Q82" s="6"/>
      <c r="R82" s="6"/>
      <c r="S82" s="6"/>
      <c r="T82" s="6"/>
      <c r="U82" s="6"/>
      <c r="V82" s="185" t="s">
        <v>670</v>
      </c>
      <c r="W82" s="185" t="s">
        <v>41</v>
      </c>
      <c r="X82" s="6">
        <v>3</v>
      </c>
      <c r="Y82" s="6">
        <v>83.5</v>
      </c>
      <c r="Z82" s="6">
        <f t="shared" si="0"/>
        <v>86.5</v>
      </c>
      <c r="AA82" s="185" t="s">
        <v>42</v>
      </c>
      <c r="AB82" s="185" t="s">
        <v>42</v>
      </c>
      <c r="AC82" s="185" t="s">
        <v>41</v>
      </c>
      <c r="AD82" s="185" t="s">
        <v>42</v>
      </c>
      <c r="AE82" s="185" t="s">
        <v>42</v>
      </c>
    </row>
    <row r="83" ht="25.2" spans="1:31">
      <c r="A83" s="6">
        <v>12</v>
      </c>
      <c r="B83" s="185" t="s">
        <v>671</v>
      </c>
      <c r="C83" s="296">
        <v>22151335</v>
      </c>
      <c r="D83" s="185" t="s">
        <v>649</v>
      </c>
      <c r="E83" s="185" t="s">
        <v>154</v>
      </c>
      <c r="F83" s="6"/>
      <c r="G83" s="275"/>
      <c r="H83" s="6"/>
      <c r="I83" s="275"/>
      <c r="J83" s="6"/>
      <c r="K83" s="6"/>
      <c r="L83" s="6"/>
      <c r="M83" s="6"/>
      <c r="N83" s="275" t="s">
        <v>371</v>
      </c>
      <c r="O83" s="6">
        <v>3</v>
      </c>
      <c r="P83" s="6"/>
      <c r="Q83" s="6"/>
      <c r="R83" s="6"/>
      <c r="S83" s="6"/>
      <c r="T83" s="6"/>
      <c r="U83" s="6"/>
      <c r="V83" s="6"/>
      <c r="W83" s="185" t="s">
        <v>41</v>
      </c>
      <c r="X83" s="6">
        <v>6</v>
      </c>
      <c r="Y83" s="6">
        <v>80</v>
      </c>
      <c r="Z83" s="6">
        <f t="shared" si="0"/>
        <v>86</v>
      </c>
      <c r="AA83" s="185" t="s">
        <v>42</v>
      </c>
      <c r="AB83" s="6"/>
      <c r="AC83" s="185" t="s">
        <v>41</v>
      </c>
      <c r="AD83" s="185" t="s">
        <v>42</v>
      </c>
      <c r="AE83" s="6"/>
    </row>
    <row r="84" ht="25.2" spans="1:31">
      <c r="A84" s="6">
        <v>13</v>
      </c>
      <c r="B84" s="185" t="s">
        <v>672</v>
      </c>
      <c r="C84" s="296">
        <v>22151337</v>
      </c>
      <c r="D84" s="185" t="s">
        <v>649</v>
      </c>
      <c r="E84" s="185" t="s">
        <v>44</v>
      </c>
      <c r="F84" s="6"/>
      <c r="G84" s="275"/>
      <c r="H84" s="6"/>
      <c r="I84" s="275"/>
      <c r="J84" s="6"/>
      <c r="K84" s="6"/>
      <c r="L84" s="6"/>
      <c r="M84" s="6"/>
      <c r="N84" s="275"/>
      <c r="O84" s="6"/>
      <c r="P84" s="6"/>
      <c r="Q84" s="6"/>
      <c r="R84" s="6"/>
      <c r="S84" s="6"/>
      <c r="T84" s="6"/>
      <c r="U84" s="6"/>
      <c r="V84" s="6"/>
      <c r="W84" s="185" t="s">
        <v>41</v>
      </c>
      <c r="X84" s="6"/>
      <c r="Y84" s="6">
        <v>85.1</v>
      </c>
      <c r="Z84" s="6">
        <f t="shared" si="0"/>
        <v>85.1</v>
      </c>
      <c r="AA84" s="185" t="s">
        <v>673</v>
      </c>
      <c r="AB84" s="185" t="s">
        <v>42</v>
      </c>
      <c r="AC84" s="185" t="s">
        <v>41</v>
      </c>
      <c r="AD84" s="185" t="s">
        <v>42</v>
      </c>
      <c r="AE84" s="6"/>
    </row>
    <row r="85" ht="25.2" spans="1:31">
      <c r="A85" s="6">
        <v>14</v>
      </c>
      <c r="B85" s="185" t="s">
        <v>674</v>
      </c>
      <c r="C85" s="296">
        <v>22151362</v>
      </c>
      <c r="D85" s="185" t="s">
        <v>649</v>
      </c>
      <c r="E85" s="185" t="s">
        <v>44</v>
      </c>
      <c r="F85" s="6"/>
      <c r="G85" s="275" t="s">
        <v>429</v>
      </c>
      <c r="H85" s="6"/>
      <c r="I85" s="275"/>
      <c r="J85" s="6"/>
      <c r="K85" s="6"/>
      <c r="L85" s="6"/>
      <c r="M85" s="6"/>
      <c r="N85" s="275"/>
      <c r="O85" s="6"/>
      <c r="P85" s="6"/>
      <c r="Q85" s="6"/>
      <c r="R85" s="6"/>
      <c r="S85" s="6"/>
      <c r="T85" s="6"/>
      <c r="U85" s="6"/>
      <c r="V85" s="6"/>
      <c r="W85" s="185" t="s">
        <v>41</v>
      </c>
      <c r="X85" s="6">
        <v>2</v>
      </c>
      <c r="Y85" s="6">
        <v>81.5</v>
      </c>
      <c r="Z85" s="6">
        <f t="shared" si="0"/>
        <v>83.5</v>
      </c>
      <c r="AA85" s="185" t="s">
        <v>42</v>
      </c>
      <c r="AB85" s="185" t="s">
        <v>42</v>
      </c>
      <c r="AC85" s="185" t="s">
        <v>41</v>
      </c>
      <c r="AD85" s="185" t="s">
        <v>42</v>
      </c>
      <c r="AE85" s="185" t="s">
        <v>42</v>
      </c>
    </row>
    <row r="86" ht="25.2" spans="1:31">
      <c r="A86" s="6">
        <v>15</v>
      </c>
      <c r="B86" s="185" t="s">
        <v>675</v>
      </c>
      <c r="C86" s="296">
        <v>22151281</v>
      </c>
      <c r="D86" s="185" t="s">
        <v>649</v>
      </c>
      <c r="E86" s="185" t="s">
        <v>154</v>
      </c>
      <c r="F86" s="6"/>
      <c r="G86" s="275"/>
      <c r="H86" s="6"/>
      <c r="I86" s="275"/>
      <c r="J86" s="6"/>
      <c r="K86" s="6"/>
      <c r="L86" s="6"/>
      <c r="M86" s="6"/>
      <c r="N86" s="6"/>
      <c r="O86" s="6"/>
      <c r="P86" s="6"/>
      <c r="Q86" s="6"/>
      <c r="R86" s="6"/>
      <c r="S86" s="6"/>
      <c r="T86" s="6"/>
      <c r="U86" s="6"/>
      <c r="V86" s="6"/>
      <c r="W86" s="185" t="s">
        <v>41</v>
      </c>
      <c r="X86" s="6"/>
      <c r="Y86" s="6">
        <v>81.7</v>
      </c>
      <c r="Z86" s="6">
        <f t="shared" si="0"/>
        <v>81.7</v>
      </c>
      <c r="AA86" s="185" t="s">
        <v>673</v>
      </c>
      <c r="AB86" s="185" t="s">
        <v>42</v>
      </c>
      <c r="AC86" s="185" t="s">
        <v>41</v>
      </c>
      <c r="AD86" s="185" t="s">
        <v>42</v>
      </c>
      <c r="AE86" s="6"/>
    </row>
    <row r="87" ht="25.2" spans="1:31">
      <c r="A87" s="6">
        <v>16</v>
      </c>
      <c r="B87" s="185" t="s">
        <v>676</v>
      </c>
      <c r="C87" s="296">
        <v>22151262</v>
      </c>
      <c r="D87" s="185" t="s">
        <v>649</v>
      </c>
      <c r="E87" s="185" t="s">
        <v>154</v>
      </c>
      <c r="F87" s="6"/>
      <c r="G87" s="275"/>
      <c r="H87" s="6"/>
      <c r="I87" s="275"/>
      <c r="J87" s="6"/>
      <c r="K87" s="6"/>
      <c r="L87" s="6"/>
      <c r="M87" s="6"/>
      <c r="N87" s="6"/>
      <c r="O87" s="6"/>
      <c r="P87" s="6"/>
      <c r="Q87" s="6"/>
      <c r="R87" s="6"/>
      <c r="S87" s="6"/>
      <c r="T87" s="6"/>
      <c r="U87" s="6"/>
      <c r="V87" s="6"/>
      <c r="W87" s="185" t="s">
        <v>41</v>
      </c>
      <c r="X87" s="6"/>
      <c r="Y87" s="6">
        <v>81.7</v>
      </c>
      <c r="Z87" s="6">
        <f t="shared" si="0"/>
        <v>81.7</v>
      </c>
      <c r="AA87" s="185" t="s">
        <v>673</v>
      </c>
      <c r="AB87" s="185" t="s">
        <v>42</v>
      </c>
      <c r="AC87" s="185" t="s">
        <v>41</v>
      </c>
      <c r="AD87" s="185" t="s">
        <v>42</v>
      </c>
      <c r="AE87" s="6"/>
    </row>
    <row r="88" ht="25.2" spans="1:31">
      <c r="A88" s="6">
        <v>17</v>
      </c>
      <c r="B88" s="185" t="s">
        <v>677</v>
      </c>
      <c r="C88" s="296">
        <v>22151364</v>
      </c>
      <c r="D88" s="185" t="s">
        <v>649</v>
      </c>
      <c r="E88" s="185" t="s">
        <v>44</v>
      </c>
      <c r="F88" s="6"/>
      <c r="G88" s="275"/>
      <c r="H88" s="6"/>
      <c r="I88" s="275"/>
      <c r="J88" s="6"/>
      <c r="K88" s="6"/>
      <c r="L88" s="6"/>
      <c r="M88" s="6"/>
      <c r="N88" s="6"/>
      <c r="O88" s="6"/>
      <c r="P88" s="6"/>
      <c r="Q88" s="6"/>
      <c r="R88" s="6"/>
      <c r="S88" s="6"/>
      <c r="T88" s="6"/>
      <c r="U88" s="6"/>
      <c r="V88" s="6"/>
      <c r="W88" s="185" t="s">
        <v>41</v>
      </c>
      <c r="X88" s="6"/>
      <c r="Y88" s="6">
        <v>81.4</v>
      </c>
      <c r="Z88" s="6">
        <f t="shared" si="0"/>
        <v>81.4</v>
      </c>
      <c r="AA88" s="6"/>
      <c r="AB88" s="6"/>
      <c r="AC88" s="185" t="s">
        <v>57</v>
      </c>
      <c r="AD88" s="6"/>
      <c r="AE88" s="6"/>
    </row>
    <row r="89" ht="25.2" spans="1:31">
      <c r="A89" s="6">
        <v>18</v>
      </c>
      <c r="B89" s="185" t="s">
        <v>678</v>
      </c>
      <c r="C89" s="296">
        <v>22151294</v>
      </c>
      <c r="D89" s="185" t="s">
        <v>649</v>
      </c>
      <c r="E89" s="185" t="s">
        <v>154</v>
      </c>
      <c r="F89" s="6"/>
      <c r="G89" s="275"/>
      <c r="H89" s="6"/>
      <c r="I89" s="275"/>
      <c r="J89" s="6"/>
      <c r="K89" s="6"/>
      <c r="L89" s="6"/>
      <c r="M89" s="6"/>
      <c r="N89" s="6"/>
      <c r="O89" s="6"/>
      <c r="P89" s="6"/>
      <c r="Q89" s="6"/>
      <c r="R89" s="6"/>
      <c r="S89" s="6"/>
      <c r="T89" s="6"/>
      <c r="U89" s="6"/>
      <c r="V89" s="6"/>
      <c r="W89" s="185" t="s">
        <v>41</v>
      </c>
      <c r="X89" s="6"/>
      <c r="Y89" s="6">
        <v>80</v>
      </c>
      <c r="Z89" s="6">
        <f t="shared" si="0"/>
        <v>80</v>
      </c>
      <c r="AA89" s="6"/>
      <c r="AB89" s="6"/>
      <c r="AC89" s="185" t="s">
        <v>57</v>
      </c>
      <c r="AD89" s="6"/>
      <c r="AE89" s="6"/>
    </row>
    <row r="90" ht="25.2" spans="1:31">
      <c r="A90" s="6">
        <v>19</v>
      </c>
      <c r="B90" s="185" t="s">
        <v>679</v>
      </c>
      <c r="C90" s="296">
        <v>22151287</v>
      </c>
      <c r="D90" s="185" t="s">
        <v>649</v>
      </c>
      <c r="E90" s="185" t="s">
        <v>154</v>
      </c>
      <c r="F90" s="6"/>
      <c r="G90" s="275"/>
      <c r="H90" s="6"/>
      <c r="I90" s="275"/>
      <c r="J90" s="6"/>
      <c r="K90" s="6"/>
      <c r="L90" s="6"/>
      <c r="M90" s="6"/>
      <c r="N90" s="6"/>
      <c r="O90" s="6"/>
      <c r="P90" s="6"/>
      <c r="Q90" s="6"/>
      <c r="R90" s="6"/>
      <c r="S90" s="6"/>
      <c r="T90" s="6"/>
      <c r="U90" s="6"/>
      <c r="V90" s="6"/>
      <c r="W90" s="185" t="s">
        <v>41</v>
      </c>
      <c r="X90" s="6"/>
      <c r="Y90" s="6">
        <v>80</v>
      </c>
      <c r="Z90" s="6">
        <f t="shared" si="0"/>
        <v>80</v>
      </c>
      <c r="AA90" s="6"/>
      <c r="AB90" s="6"/>
      <c r="AC90" s="185" t="s">
        <v>57</v>
      </c>
      <c r="AD90" s="6"/>
      <c r="AE90" s="6"/>
    </row>
    <row r="91" ht="25.2" spans="1:31">
      <c r="A91" s="6">
        <v>20</v>
      </c>
      <c r="B91" s="185" t="s">
        <v>680</v>
      </c>
      <c r="C91" s="296">
        <v>22151296</v>
      </c>
      <c r="D91" s="185" t="s">
        <v>649</v>
      </c>
      <c r="E91" s="185" t="s">
        <v>154</v>
      </c>
      <c r="F91" s="6"/>
      <c r="G91" s="275"/>
      <c r="H91" s="6"/>
      <c r="I91" s="275"/>
      <c r="J91" s="6"/>
      <c r="K91" s="6"/>
      <c r="L91" s="6"/>
      <c r="M91" s="6"/>
      <c r="N91" s="6"/>
      <c r="O91" s="6"/>
      <c r="P91" s="6"/>
      <c r="Q91" s="6"/>
      <c r="R91" s="6"/>
      <c r="S91" s="6"/>
      <c r="T91" s="6"/>
      <c r="U91" s="6"/>
      <c r="V91" s="6"/>
      <c r="W91" s="185" t="s">
        <v>41</v>
      </c>
      <c r="X91" s="6"/>
      <c r="Y91" s="6">
        <v>80</v>
      </c>
      <c r="Z91" s="6">
        <f t="shared" si="0"/>
        <v>80</v>
      </c>
      <c r="AA91" s="6"/>
      <c r="AB91" s="6"/>
      <c r="AC91" s="185" t="s">
        <v>57</v>
      </c>
      <c r="AD91" s="6"/>
      <c r="AE91" s="6"/>
    </row>
    <row r="92" ht="25.2" spans="1:31">
      <c r="A92" s="6">
        <v>21</v>
      </c>
      <c r="B92" s="185" t="s">
        <v>681</v>
      </c>
      <c r="C92" s="296">
        <v>22151295</v>
      </c>
      <c r="D92" s="185" t="s">
        <v>649</v>
      </c>
      <c r="E92" s="185" t="s">
        <v>44</v>
      </c>
      <c r="F92" s="6"/>
      <c r="G92" s="275"/>
      <c r="H92" s="6"/>
      <c r="I92" s="275"/>
      <c r="J92" s="6"/>
      <c r="K92" s="6"/>
      <c r="L92" s="6"/>
      <c r="M92" s="6"/>
      <c r="N92" s="6"/>
      <c r="O92" s="6"/>
      <c r="P92" s="6"/>
      <c r="Q92" s="6"/>
      <c r="R92" s="6"/>
      <c r="S92" s="6"/>
      <c r="T92" s="6"/>
      <c r="U92" s="6"/>
      <c r="V92" s="6"/>
      <c r="W92" s="185" t="s">
        <v>41</v>
      </c>
      <c r="X92" s="6"/>
      <c r="Y92" s="6">
        <v>80</v>
      </c>
      <c r="Z92" s="6">
        <f t="shared" si="0"/>
        <v>80</v>
      </c>
      <c r="AA92" s="6"/>
      <c r="AB92" s="6"/>
      <c r="AC92" s="185" t="s">
        <v>57</v>
      </c>
      <c r="AD92" s="6"/>
      <c r="AE92" s="6"/>
    </row>
    <row r="93" ht="25.2" spans="1:31">
      <c r="A93" s="6">
        <v>22</v>
      </c>
      <c r="B93" s="185" t="s">
        <v>682</v>
      </c>
      <c r="C93" s="296">
        <v>22151271</v>
      </c>
      <c r="D93" s="185" t="s">
        <v>649</v>
      </c>
      <c r="E93" s="185" t="s">
        <v>154</v>
      </c>
      <c r="F93" s="6"/>
      <c r="G93" s="275"/>
      <c r="H93" s="6"/>
      <c r="I93" s="275"/>
      <c r="J93" s="6"/>
      <c r="K93" s="6"/>
      <c r="L93" s="6"/>
      <c r="M93" s="6"/>
      <c r="N93" s="6"/>
      <c r="O93" s="6"/>
      <c r="P93" s="6"/>
      <c r="Q93" s="6"/>
      <c r="R93" s="6"/>
      <c r="S93" s="6"/>
      <c r="T93" s="6"/>
      <c r="U93" s="6"/>
      <c r="V93" s="6"/>
      <c r="W93" s="185" t="s">
        <v>41</v>
      </c>
      <c r="X93" s="6"/>
      <c r="Y93" s="6">
        <v>80</v>
      </c>
      <c r="Z93" s="6">
        <f t="shared" si="0"/>
        <v>80</v>
      </c>
      <c r="AA93" s="6"/>
      <c r="AB93" s="6"/>
      <c r="AC93" s="185" t="s">
        <v>57</v>
      </c>
      <c r="AD93" s="6"/>
      <c r="AE93" s="6"/>
    </row>
    <row r="94" ht="25.2" spans="1:31">
      <c r="A94" s="6">
        <v>23</v>
      </c>
      <c r="B94" s="185" t="s">
        <v>683</v>
      </c>
      <c r="C94" s="296">
        <v>22151258</v>
      </c>
      <c r="D94" s="185" t="s">
        <v>649</v>
      </c>
      <c r="E94" s="185" t="s">
        <v>154</v>
      </c>
      <c r="F94" s="6"/>
      <c r="G94" s="275"/>
      <c r="H94" s="6"/>
      <c r="I94" s="275"/>
      <c r="J94" s="6"/>
      <c r="K94" s="6"/>
      <c r="L94" s="6"/>
      <c r="M94" s="6"/>
      <c r="N94" s="6"/>
      <c r="O94" s="6"/>
      <c r="P94" s="6"/>
      <c r="Q94" s="6"/>
      <c r="R94" s="6"/>
      <c r="S94" s="6"/>
      <c r="T94" s="6"/>
      <c r="U94" s="6"/>
      <c r="V94" s="6"/>
      <c r="W94" s="185" t="s">
        <v>41</v>
      </c>
      <c r="X94" s="6"/>
      <c r="Y94" s="6">
        <v>80</v>
      </c>
      <c r="Z94" s="6">
        <f t="shared" si="0"/>
        <v>80</v>
      </c>
      <c r="AA94" s="6"/>
      <c r="AB94" s="6"/>
      <c r="AC94" s="185" t="s">
        <v>57</v>
      </c>
      <c r="AD94" s="6"/>
      <c r="AE94" s="6"/>
    </row>
    <row r="95" ht="25.2" spans="1:31">
      <c r="A95" s="6">
        <v>24</v>
      </c>
      <c r="B95" s="185" t="s">
        <v>282</v>
      </c>
      <c r="C95" s="296">
        <v>22151273</v>
      </c>
      <c r="D95" s="185" t="s">
        <v>649</v>
      </c>
      <c r="E95" s="185" t="s">
        <v>154</v>
      </c>
      <c r="F95" s="6"/>
      <c r="G95" s="275"/>
      <c r="H95" s="6"/>
      <c r="I95" s="275"/>
      <c r="J95" s="6"/>
      <c r="K95" s="6"/>
      <c r="L95" s="6"/>
      <c r="M95" s="6"/>
      <c r="N95" s="6"/>
      <c r="O95" s="6"/>
      <c r="P95" s="6"/>
      <c r="Q95" s="6"/>
      <c r="R95" s="6"/>
      <c r="S95" s="6"/>
      <c r="T95" s="6"/>
      <c r="U95" s="6"/>
      <c r="V95" s="6"/>
      <c r="W95" s="185" t="s">
        <v>41</v>
      </c>
      <c r="X95" s="6"/>
      <c r="Y95" s="6">
        <v>80</v>
      </c>
      <c r="Z95" s="6">
        <f t="shared" si="0"/>
        <v>80</v>
      </c>
      <c r="AA95" s="6"/>
      <c r="AB95" s="6"/>
      <c r="AC95" s="185" t="s">
        <v>57</v>
      </c>
      <c r="AD95" s="6"/>
      <c r="AE95" s="6"/>
    </row>
    <row r="96" ht="25.2" spans="1:31">
      <c r="A96" s="6">
        <v>25</v>
      </c>
      <c r="B96" s="185" t="s">
        <v>684</v>
      </c>
      <c r="C96" s="296">
        <v>22151328</v>
      </c>
      <c r="D96" s="185" t="s">
        <v>649</v>
      </c>
      <c r="E96" s="185" t="s">
        <v>44</v>
      </c>
      <c r="F96" s="6"/>
      <c r="G96" s="275"/>
      <c r="H96" s="6"/>
      <c r="I96" s="275"/>
      <c r="J96" s="6"/>
      <c r="K96" s="6"/>
      <c r="L96" s="6"/>
      <c r="M96" s="6"/>
      <c r="N96" s="6"/>
      <c r="O96" s="6"/>
      <c r="P96" s="6"/>
      <c r="Q96" s="6"/>
      <c r="R96" s="6"/>
      <c r="S96" s="6"/>
      <c r="T96" s="6"/>
      <c r="U96" s="6"/>
      <c r="V96" s="6"/>
      <c r="W96" s="185" t="s">
        <v>41</v>
      </c>
      <c r="X96" s="6"/>
      <c r="Y96" s="6">
        <v>80</v>
      </c>
      <c r="Z96" s="6">
        <f t="shared" si="0"/>
        <v>80</v>
      </c>
      <c r="AA96" s="6"/>
      <c r="AB96" s="6"/>
      <c r="AC96" s="185" t="s">
        <v>57</v>
      </c>
      <c r="AD96" s="6"/>
      <c r="AE96" s="6"/>
    </row>
    <row r="97" ht="25.2" spans="1:31">
      <c r="A97" s="6">
        <v>26</v>
      </c>
      <c r="B97" s="185" t="s">
        <v>685</v>
      </c>
      <c r="C97" s="296">
        <v>22151284</v>
      </c>
      <c r="D97" s="185" t="s">
        <v>649</v>
      </c>
      <c r="E97" s="185" t="s">
        <v>154</v>
      </c>
      <c r="F97" s="6"/>
      <c r="G97" s="275"/>
      <c r="H97" s="6"/>
      <c r="I97" s="275"/>
      <c r="J97" s="6"/>
      <c r="K97" s="6"/>
      <c r="L97" s="6"/>
      <c r="M97" s="6"/>
      <c r="N97" s="6"/>
      <c r="O97" s="6"/>
      <c r="P97" s="6"/>
      <c r="Q97" s="6"/>
      <c r="R97" s="6"/>
      <c r="S97" s="6"/>
      <c r="T97" s="6"/>
      <c r="U97" s="6"/>
      <c r="V97" s="6"/>
      <c r="W97" s="185" t="s">
        <v>41</v>
      </c>
      <c r="X97" s="6"/>
      <c r="Y97" s="6">
        <v>80</v>
      </c>
      <c r="Z97" s="6">
        <f t="shared" si="0"/>
        <v>80</v>
      </c>
      <c r="AA97" s="6"/>
      <c r="AB97" s="6"/>
      <c r="AC97" s="185" t="s">
        <v>57</v>
      </c>
      <c r="AD97" s="6"/>
      <c r="AE97" s="6"/>
    </row>
    <row r="98" ht="25.2" spans="1:31">
      <c r="A98" s="6">
        <v>27</v>
      </c>
      <c r="B98" s="185" t="s">
        <v>686</v>
      </c>
      <c r="C98" s="296">
        <v>22151250</v>
      </c>
      <c r="D98" s="185" t="s">
        <v>649</v>
      </c>
      <c r="E98" s="185" t="s">
        <v>154</v>
      </c>
      <c r="F98" s="6"/>
      <c r="G98" s="275"/>
      <c r="H98" s="6"/>
      <c r="I98" s="275"/>
      <c r="J98" s="6"/>
      <c r="K98" s="6"/>
      <c r="L98" s="6"/>
      <c r="M98" s="6"/>
      <c r="N98" s="6"/>
      <c r="O98" s="6"/>
      <c r="P98" s="6"/>
      <c r="Q98" s="6"/>
      <c r="R98" s="6"/>
      <c r="S98" s="6"/>
      <c r="T98" s="6"/>
      <c r="U98" s="6"/>
      <c r="V98" s="6"/>
      <c r="W98" s="185" t="s">
        <v>41</v>
      </c>
      <c r="X98" s="6"/>
      <c r="Y98" s="6">
        <v>80</v>
      </c>
      <c r="Z98" s="6">
        <f t="shared" si="0"/>
        <v>80</v>
      </c>
      <c r="AA98" s="6"/>
      <c r="AB98" s="6"/>
      <c r="AC98" s="185" t="s">
        <v>57</v>
      </c>
      <c r="AD98" s="6"/>
      <c r="AE98" s="6"/>
    </row>
    <row r="99" ht="198" spans="1:31">
      <c r="A99" s="6">
        <v>28</v>
      </c>
      <c r="B99" s="185" t="s">
        <v>687</v>
      </c>
      <c r="C99" s="297">
        <v>22151257</v>
      </c>
      <c r="D99" s="185" t="s">
        <v>649</v>
      </c>
      <c r="E99" s="185" t="s">
        <v>154</v>
      </c>
      <c r="F99" s="6"/>
      <c r="G99" s="275"/>
      <c r="H99" s="6"/>
      <c r="I99" s="275"/>
      <c r="J99" s="6"/>
      <c r="K99" s="6"/>
      <c r="L99" s="6"/>
      <c r="M99" s="6"/>
      <c r="N99" s="6"/>
      <c r="O99" s="6"/>
      <c r="P99" s="6"/>
      <c r="Q99" s="6"/>
      <c r="R99" s="6"/>
      <c r="S99" s="6"/>
      <c r="T99" s="6"/>
      <c r="U99" s="6"/>
      <c r="V99" s="185" t="s">
        <v>688</v>
      </c>
      <c r="W99" s="185" t="s">
        <v>41</v>
      </c>
      <c r="X99" s="6"/>
      <c r="Y99" s="6">
        <v>80</v>
      </c>
      <c r="Z99" s="6">
        <f t="shared" si="0"/>
        <v>80</v>
      </c>
      <c r="AA99" s="6"/>
      <c r="AB99" s="6"/>
      <c r="AC99" s="185" t="s">
        <v>57</v>
      </c>
      <c r="AD99" s="6"/>
      <c r="AE99" s="6"/>
    </row>
    <row r="100" ht="25.2" spans="1:31">
      <c r="A100" s="6">
        <v>29</v>
      </c>
      <c r="B100" s="185" t="s">
        <v>689</v>
      </c>
      <c r="C100" s="296">
        <v>22151276</v>
      </c>
      <c r="D100" s="185" t="s">
        <v>649</v>
      </c>
      <c r="E100" s="185" t="s">
        <v>44</v>
      </c>
      <c r="F100" s="6"/>
      <c r="G100" s="275"/>
      <c r="H100" s="6"/>
      <c r="I100" s="6"/>
      <c r="J100" s="6"/>
      <c r="K100" s="6"/>
      <c r="L100" s="6"/>
      <c r="M100" s="6"/>
      <c r="N100" s="6"/>
      <c r="O100" s="6"/>
      <c r="P100" s="6"/>
      <c r="Q100" s="6"/>
      <c r="R100" s="6"/>
      <c r="S100" s="6"/>
      <c r="T100" s="6"/>
      <c r="U100" s="6"/>
      <c r="V100" s="6"/>
      <c r="W100" s="185" t="s">
        <v>41</v>
      </c>
      <c r="X100" s="6"/>
      <c r="Y100" s="6">
        <v>80</v>
      </c>
      <c r="Z100" s="6">
        <f t="shared" si="0"/>
        <v>80</v>
      </c>
      <c r="AA100" s="6"/>
      <c r="AB100" s="6"/>
      <c r="AC100" s="185" t="s">
        <v>57</v>
      </c>
      <c r="AD100" s="6"/>
      <c r="AE100" s="6"/>
    </row>
    <row r="101" ht="25.2" spans="1:31">
      <c r="A101" s="6">
        <v>30</v>
      </c>
      <c r="B101" s="185" t="s">
        <v>690</v>
      </c>
      <c r="C101" s="297">
        <v>22151267</v>
      </c>
      <c r="D101" s="185" t="s">
        <v>649</v>
      </c>
      <c r="E101" s="185" t="s">
        <v>154</v>
      </c>
      <c r="F101" s="6"/>
      <c r="G101" s="275"/>
      <c r="H101" s="6"/>
      <c r="I101" s="6"/>
      <c r="J101" s="6"/>
      <c r="K101" s="6"/>
      <c r="L101" s="6"/>
      <c r="M101" s="6"/>
      <c r="N101" s="6"/>
      <c r="O101" s="6"/>
      <c r="P101" s="6"/>
      <c r="Q101" s="6"/>
      <c r="R101" s="6"/>
      <c r="S101" s="6"/>
      <c r="T101" s="6"/>
      <c r="U101" s="6"/>
      <c r="V101" s="6"/>
      <c r="W101" s="185" t="s">
        <v>41</v>
      </c>
      <c r="X101" s="6"/>
      <c r="Y101" s="6">
        <v>80</v>
      </c>
      <c r="Z101" s="6">
        <f t="shared" si="0"/>
        <v>80</v>
      </c>
      <c r="AA101" s="6"/>
      <c r="AB101" s="6"/>
      <c r="AC101" s="185" t="s">
        <v>57</v>
      </c>
      <c r="AD101" s="6"/>
      <c r="AE101" s="6"/>
    </row>
    <row r="102" ht="25.2" spans="1:31">
      <c r="A102" s="6">
        <v>31</v>
      </c>
      <c r="B102" s="185" t="s">
        <v>691</v>
      </c>
      <c r="C102" s="296">
        <v>22151255</v>
      </c>
      <c r="D102" s="185" t="s">
        <v>649</v>
      </c>
      <c r="E102" s="185" t="s">
        <v>186</v>
      </c>
      <c r="F102" s="6"/>
      <c r="G102" s="275"/>
      <c r="H102" s="6"/>
      <c r="I102" s="6"/>
      <c r="J102" s="6"/>
      <c r="K102" s="6"/>
      <c r="L102" s="6"/>
      <c r="M102" s="6"/>
      <c r="N102" s="6"/>
      <c r="O102" s="6"/>
      <c r="P102" s="6"/>
      <c r="Q102" s="6"/>
      <c r="R102" s="6"/>
      <c r="S102" s="6"/>
      <c r="T102" s="6"/>
      <c r="U102" s="6"/>
      <c r="V102" s="6"/>
      <c r="W102" s="185" t="s">
        <v>41</v>
      </c>
      <c r="X102" s="6"/>
      <c r="Y102" s="6">
        <v>80</v>
      </c>
      <c r="Z102" s="6">
        <f t="shared" si="0"/>
        <v>80</v>
      </c>
      <c r="AA102" s="6"/>
      <c r="AB102" s="6"/>
      <c r="AC102" s="185" t="s">
        <v>57</v>
      </c>
      <c r="AD102" s="6"/>
      <c r="AE102" s="6"/>
    </row>
    <row r="103" ht="25.2" spans="1:31">
      <c r="A103" s="6">
        <v>32</v>
      </c>
      <c r="B103" s="185" t="s">
        <v>692</v>
      </c>
      <c r="C103" s="296">
        <v>22151268</v>
      </c>
      <c r="D103" s="185" t="s">
        <v>649</v>
      </c>
      <c r="E103" s="185" t="s">
        <v>154</v>
      </c>
      <c r="F103" s="6"/>
      <c r="G103" s="275"/>
      <c r="H103" s="6"/>
      <c r="I103" s="6"/>
      <c r="J103" s="6"/>
      <c r="K103" s="6"/>
      <c r="L103" s="6"/>
      <c r="M103" s="6"/>
      <c r="N103" s="6"/>
      <c r="O103" s="6"/>
      <c r="P103" s="6"/>
      <c r="Q103" s="6"/>
      <c r="R103" s="6"/>
      <c r="S103" s="6"/>
      <c r="T103" s="6"/>
      <c r="U103" s="6"/>
      <c r="V103" s="6"/>
      <c r="W103" s="185" t="s">
        <v>41</v>
      </c>
      <c r="X103" s="6"/>
      <c r="Y103" s="6">
        <v>80</v>
      </c>
      <c r="Z103" s="6">
        <f t="shared" si="0"/>
        <v>80</v>
      </c>
      <c r="AA103" s="6"/>
      <c r="AB103" s="6"/>
      <c r="AC103" s="185" t="s">
        <v>57</v>
      </c>
      <c r="AD103" s="6"/>
      <c r="AE103" s="6"/>
    </row>
    <row r="104" ht="25.2" spans="1:31">
      <c r="A104" s="6">
        <v>33</v>
      </c>
      <c r="B104" s="185" t="s">
        <v>693</v>
      </c>
      <c r="C104" s="296">
        <v>22151316</v>
      </c>
      <c r="D104" s="185" t="s">
        <v>649</v>
      </c>
      <c r="E104" s="185" t="s">
        <v>154</v>
      </c>
      <c r="F104" s="6"/>
      <c r="G104" s="275"/>
      <c r="H104" s="6"/>
      <c r="I104" s="6"/>
      <c r="J104" s="6"/>
      <c r="K104" s="6"/>
      <c r="L104" s="6"/>
      <c r="M104" s="6"/>
      <c r="N104" s="6"/>
      <c r="O104" s="6"/>
      <c r="P104" s="6"/>
      <c r="Q104" s="6"/>
      <c r="R104" s="6"/>
      <c r="S104" s="6"/>
      <c r="T104" s="6"/>
      <c r="U104" s="6"/>
      <c r="V104" s="6"/>
      <c r="W104" s="185" t="s">
        <v>41</v>
      </c>
      <c r="X104" s="6"/>
      <c r="Y104" s="6">
        <v>80</v>
      </c>
      <c r="Z104" s="6">
        <f t="shared" si="0"/>
        <v>80</v>
      </c>
      <c r="AA104" s="6"/>
      <c r="AB104" s="6"/>
      <c r="AC104" s="185" t="s">
        <v>57</v>
      </c>
      <c r="AD104" s="6"/>
      <c r="AE104" s="6"/>
    </row>
    <row r="105" ht="25.2" spans="1:31">
      <c r="A105" s="6">
        <v>34</v>
      </c>
      <c r="B105" s="185" t="s">
        <v>694</v>
      </c>
      <c r="C105" s="296">
        <v>22151356</v>
      </c>
      <c r="D105" s="185" t="s">
        <v>649</v>
      </c>
      <c r="E105" s="185" t="s">
        <v>154</v>
      </c>
      <c r="F105" s="6"/>
      <c r="G105" s="275"/>
      <c r="H105" s="6"/>
      <c r="I105" s="6"/>
      <c r="J105" s="6"/>
      <c r="K105" s="6"/>
      <c r="L105" s="6"/>
      <c r="M105" s="6"/>
      <c r="N105" s="6"/>
      <c r="O105" s="6"/>
      <c r="P105" s="6"/>
      <c r="Q105" s="6"/>
      <c r="R105" s="6"/>
      <c r="S105" s="6"/>
      <c r="T105" s="6"/>
      <c r="U105" s="6"/>
      <c r="V105" s="6"/>
      <c r="W105" s="185" t="s">
        <v>41</v>
      </c>
      <c r="X105" s="6"/>
      <c r="Y105" s="6">
        <v>80</v>
      </c>
      <c r="Z105" s="6">
        <f t="shared" si="0"/>
        <v>80</v>
      </c>
      <c r="AA105" s="6"/>
      <c r="AB105" s="6"/>
      <c r="AC105" s="185" t="s">
        <v>57</v>
      </c>
      <c r="AD105" s="6"/>
      <c r="AE105" s="6"/>
    </row>
    <row r="106" ht="25.2" spans="1:31">
      <c r="A106" s="6">
        <v>35</v>
      </c>
      <c r="B106" s="185" t="s">
        <v>695</v>
      </c>
      <c r="C106" s="296">
        <v>22151321</v>
      </c>
      <c r="D106" s="185" t="s">
        <v>649</v>
      </c>
      <c r="E106" s="185" t="s">
        <v>44</v>
      </c>
      <c r="F106" s="6"/>
      <c r="G106" s="275"/>
      <c r="H106" s="6"/>
      <c r="I106" s="6"/>
      <c r="J106" s="6"/>
      <c r="K106" s="6"/>
      <c r="L106" s="6"/>
      <c r="M106" s="6"/>
      <c r="N106" s="6"/>
      <c r="O106" s="6"/>
      <c r="P106" s="6"/>
      <c r="Q106" s="6"/>
      <c r="R106" s="6"/>
      <c r="S106" s="6"/>
      <c r="T106" s="6"/>
      <c r="U106" s="6"/>
      <c r="V106" s="6"/>
      <c r="W106" s="185" t="s">
        <v>41</v>
      </c>
      <c r="X106" s="6"/>
      <c r="Y106" s="6">
        <v>80</v>
      </c>
      <c r="Z106" s="6">
        <f t="shared" si="0"/>
        <v>80</v>
      </c>
      <c r="AA106" s="6"/>
      <c r="AB106" s="6"/>
      <c r="AC106" s="185" t="s">
        <v>57</v>
      </c>
      <c r="AD106" s="6"/>
      <c r="AE106" s="6"/>
    </row>
    <row r="107" ht="25.2" spans="1:31">
      <c r="A107" s="6">
        <v>36</v>
      </c>
      <c r="B107" s="185" t="s">
        <v>696</v>
      </c>
      <c r="C107" s="296">
        <v>22151283</v>
      </c>
      <c r="D107" s="185" t="s">
        <v>649</v>
      </c>
      <c r="E107" s="185" t="s">
        <v>154</v>
      </c>
      <c r="F107" s="6"/>
      <c r="G107" s="275"/>
      <c r="H107" s="6"/>
      <c r="I107" s="6"/>
      <c r="J107" s="6"/>
      <c r="K107" s="6"/>
      <c r="L107" s="6"/>
      <c r="M107" s="6"/>
      <c r="N107" s="6"/>
      <c r="O107" s="6"/>
      <c r="P107" s="6"/>
      <c r="Q107" s="6"/>
      <c r="R107" s="6"/>
      <c r="S107" s="6"/>
      <c r="T107" s="6"/>
      <c r="U107" s="6"/>
      <c r="V107" s="6"/>
      <c r="W107" s="185" t="s">
        <v>41</v>
      </c>
      <c r="X107" s="6"/>
      <c r="Y107" s="6">
        <v>80</v>
      </c>
      <c r="Z107" s="6">
        <f t="shared" si="0"/>
        <v>80</v>
      </c>
      <c r="AA107" s="6"/>
      <c r="AB107" s="6"/>
      <c r="AC107" s="185" t="s">
        <v>57</v>
      </c>
      <c r="AD107" s="6"/>
      <c r="AE107" s="6"/>
    </row>
    <row r="108" ht="25.2" spans="1:31">
      <c r="A108" s="6">
        <v>37</v>
      </c>
      <c r="B108" s="185" t="s">
        <v>697</v>
      </c>
      <c r="C108" s="296">
        <v>22151366</v>
      </c>
      <c r="D108" s="185" t="s">
        <v>649</v>
      </c>
      <c r="E108" s="185" t="s">
        <v>154</v>
      </c>
      <c r="F108" s="6"/>
      <c r="G108" s="275"/>
      <c r="H108" s="6"/>
      <c r="I108" s="6"/>
      <c r="J108" s="6"/>
      <c r="K108" s="6"/>
      <c r="L108" s="6"/>
      <c r="M108" s="6"/>
      <c r="N108" s="6"/>
      <c r="O108" s="6"/>
      <c r="P108" s="6"/>
      <c r="Q108" s="6"/>
      <c r="R108" s="6"/>
      <c r="S108" s="6"/>
      <c r="T108" s="6"/>
      <c r="U108" s="6"/>
      <c r="V108" s="6"/>
      <c r="W108" s="185" t="s">
        <v>41</v>
      </c>
      <c r="X108" s="6"/>
      <c r="Y108" s="6">
        <v>80</v>
      </c>
      <c r="Z108" s="6">
        <f t="shared" si="0"/>
        <v>80</v>
      </c>
      <c r="AA108" s="6"/>
      <c r="AB108" s="6"/>
      <c r="AC108" s="185" t="s">
        <v>57</v>
      </c>
      <c r="AD108" s="6"/>
      <c r="AE108" s="6"/>
    </row>
    <row r="109" ht="25.2" spans="1:31">
      <c r="A109" s="6">
        <v>38</v>
      </c>
      <c r="B109" s="185" t="s">
        <v>698</v>
      </c>
      <c r="C109" s="296">
        <v>22151302</v>
      </c>
      <c r="D109" s="185" t="s">
        <v>649</v>
      </c>
      <c r="E109" s="185" t="s">
        <v>154</v>
      </c>
      <c r="F109" s="6"/>
      <c r="G109" s="275"/>
      <c r="H109" s="6"/>
      <c r="I109" s="6"/>
      <c r="J109" s="6"/>
      <c r="K109" s="6"/>
      <c r="L109" s="6"/>
      <c r="M109" s="6"/>
      <c r="N109" s="6"/>
      <c r="O109" s="6"/>
      <c r="P109" s="6"/>
      <c r="Q109" s="6"/>
      <c r="R109" s="6"/>
      <c r="S109" s="6"/>
      <c r="T109" s="6"/>
      <c r="U109" s="6"/>
      <c r="V109" s="6"/>
      <c r="W109" s="185" t="s">
        <v>41</v>
      </c>
      <c r="X109" s="6"/>
      <c r="Y109" s="6">
        <v>80</v>
      </c>
      <c r="Z109" s="6">
        <f t="shared" si="0"/>
        <v>80</v>
      </c>
      <c r="AA109" s="6"/>
      <c r="AB109" s="6"/>
      <c r="AC109" s="185" t="s">
        <v>57</v>
      </c>
      <c r="AD109" s="6"/>
      <c r="AE109" s="6"/>
    </row>
    <row r="110" ht="25.2" spans="1:31">
      <c r="A110" s="6">
        <v>39</v>
      </c>
      <c r="B110" s="185" t="s">
        <v>699</v>
      </c>
      <c r="C110" s="296">
        <v>22151256</v>
      </c>
      <c r="D110" s="185" t="s">
        <v>649</v>
      </c>
      <c r="E110" s="185" t="s">
        <v>154</v>
      </c>
      <c r="F110" s="6"/>
      <c r="G110" s="275"/>
      <c r="H110" s="6"/>
      <c r="I110" s="6"/>
      <c r="J110" s="6"/>
      <c r="K110" s="6"/>
      <c r="L110" s="6"/>
      <c r="M110" s="6"/>
      <c r="N110" s="6"/>
      <c r="O110" s="6"/>
      <c r="P110" s="6"/>
      <c r="Q110" s="6"/>
      <c r="R110" s="6"/>
      <c r="S110" s="6"/>
      <c r="T110" s="6"/>
      <c r="U110" s="6"/>
      <c r="V110" s="6"/>
      <c r="W110" s="185" t="s">
        <v>41</v>
      </c>
      <c r="X110" s="6"/>
      <c r="Y110" s="6">
        <v>80</v>
      </c>
      <c r="Z110" s="6">
        <f t="shared" si="0"/>
        <v>80</v>
      </c>
      <c r="AA110" s="6"/>
      <c r="AB110" s="6"/>
      <c r="AC110" s="185" t="s">
        <v>57</v>
      </c>
      <c r="AD110" s="6"/>
      <c r="AE110" s="6"/>
    </row>
    <row r="111" ht="25.2" spans="1:31">
      <c r="A111" s="6">
        <v>40</v>
      </c>
      <c r="B111" s="185" t="s">
        <v>700</v>
      </c>
      <c r="C111" s="296">
        <v>22151279</v>
      </c>
      <c r="D111" s="185" t="s">
        <v>649</v>
      </c>
      <c r="E111" s="185" t="s">
        <v>154</v>
      </c>
      <c r="F111" s="6"/>
      <c r="G111" s="275"/>
      <c r="H111" s="6"/>
      <c r="I111" s="6"/>
      <c r="J111" s="6"/>
      <c r="K111" s="6"/>
      <c r="L111" s="6"/>
      <c r="M111" s="6"/>
      <c r="N111" s="6"/>
      <c r="O111" s="6"/>
      <c r="P111" s="6"/>
      <c r="Q111" s="6"/>
      <c r="R111" s="6"/>
      <c r="S111" s="6"/>
      <c r="T111" s="6"/>
      <c r="U111" s="6"/>
      <c r="V111" s="6"/>
      <c r="W111" s="185" t="s">
        <v>41</v>
      </c>
      <c r="X111" s="6"/>
      <c r="Y111" s="6">
        <v>80</v>
      </c>
      <c r="Z111" s="6">
        <f t="shared" si="0"/>
        <v>80</v>
      </c>
      <c r="AA111" s="6"/>
      <c r="AB111" s="6"/>
      <c r="AC111" s="185" t="s">
        <v>57</v>
      </c>
      <c r="AD111" s="6"/>
      <c r="AE111" s="6"/>
    </row>
  </sheetData>
  <mergeCells count="14">
    <mergeCell ref="A1:AE1"/>
    <mergeCell ref="F2:P2"/>
    <mergeCell ref="Q2:V2"/>
    <mergeCell ref="W2:Z2"/>
    <mergeCell ref="A2:A3"/>
    <mergeCell ref="B2:B3"/>
    <mergeCell ref="C2:C3"/>
    <mergeCell ref="D2:D3"/>
    <mergeCell ref="E2:E3"/>
    <mergeCell ref="AA2:AA3"/>
    <mergeCell ref="AB2:AB3"/>
    <mergeCell ref="AC2:AC3"/>
    <mergeCell ref="AD2:AD3"/>
    <mergeCell ref="AE2:AE3"/>
  </mergeCells>
  <conditionalFormatting sqref="Z4:Z39 Z41:Z70 Z72:Z111">
    <cfRule type="colorScale" priority="1">
      <colorScale>
        <cfvo type="min"/>
        <cfvo type="percentile" val="50"/>
        <cfvo type="max"/>
        <color rgb="FF63BE7B"/>
        <color rgb="FFFCFCFF"/>
        <color rgb="FFF8696B"/>
      </colorScale>
    </cfRule>
  </conditionalFormatting>
  <hyperlinks>
    <hyperlink ref="O52" r:id="rId1" display="2分"/>
    <hyperlink ref="O50" r:id="rId2" display="8分"/>
    <hyperlink ref="O53" r:id="rId3" display="4分"/>
  </hyperlink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351"/>
  <sheetViews>
    <sheetView zoomScale="85" zoomScaleNormal="85" workbookViewId="0">
      <pane ySplit="2" topLeftCell="A341" activePane="bottomLeft" state="frozen"/>
      <selection/>
      <selection pane="bottomLeft" activeCell="J351" sqref="J351"/>
    </sheetView>
  </sheetViews>
  <sheetFormatPr defaultColWidth="8.88888888888889" defaultRowHeight="14.4"/>
  <cols>
    <col min="3" max="3" width="9.66666666666667"/>
  </cols>
  <sheetData>
    <row r="1" spans="1:31">
      <c r="A1" s="128" t="s">
        <v>701</v>
      </c>
      <c r="B1" s="128" t="s">
        <v>702</v>
      </c>
      <c r="C1" s="128" t="s">
        <v>703</v>
      </c>
      <c r="D1" s="128" t="s">
        <v>704</v>
      </c>
      <c r="E1" s="128" t="s">
        <v>705</v>
      </c>
      <c r="F1" s="129" t="s">
        <v>706</v>
      </c>
      <c r="G1" s="129"/>
      <c r="H1" s="129"/>
      <c r="I1" s="129"/>
      <c r="J1" s="129"/>
      <c r="K1" s="129"/>
      <c r="L1" s="129"/>
      <c r="M1" s="129"/>
      <c r="N1" s="129"/>
      <c r="O1" s="129"/>
      <c r="P1" s="129"/>
      <c r="Q1" s="128" t="s">
        <v>707</v>
      </c>
      <c r="R1" s="128"/>
      <c r="S1" s="128"/>
      <c r="T1" s="128"/>
      <c r="U1" s="128"/>
      <c r="V1" s="128"/>
      <c r="W1" s="128" t="s">
        <v>708</v>
      </c>
      <c r="X1" s="128"/>
      <c r="Y1" s="128"/>
      <c r="Z1" s="128"/>
      <c r="AA1" s="128" t="s">
        <v>709</v>
      </c>
      <c r="AB1" s="128" t="s">
        <v>710</v>
      </c>
      <c r="AC1" s="128" t="s">
        <v>711</v>
      </c>
      <c r="AD1" s="128" t="s">
        <v>712</v>
      </c>
      <c r="AE1" s="128" t="s">
        <v>713</v>
      </c>
    </row>
    <row r="2" ht="61.2" spans="1:31">
      <c r="A2" s="128"/>
      <c r="B2" s="128"/>
      <c r="C2" s="128"/>
      <c r="D2" s="128"/>
      <c r="E2" s="128"/>
      <c r="F2" s="128" t="s">
        <v>714</v>
      </c>
      <c r="G2" s="128" t="s">
        <v>15</v>
      </c>
      <c r="H2" s="128" t="s">
        <v>16</v>
      </c>
      <c r="I2" s="128" t="s">
        <v>715</v>
      </c>
      <c r="J2" s="128" t="s">
        <v>18</v>
      </c>
      <c r="K2" s="128" t="s">
        <v>716</v>
      </c>
      <c r="L2" s="128" t="s">
        <v>717</v>
      </c>
      <c r="M2" s="128" t="s">
        <v>21</v>
      </c>
      <c r="N2" s="128" t="s">
        <v>718</v>
      </c>
      <c r="O2" s="128" t="s">
        <v>23</v>
      </c>
      <c r="P2" s="128" t="s">
        <v>719</v>
      </c>
      <c r="Q2" s="128" t="s">
        <v>720</v>
      </c>
      <c r="R2" s="128" t="s">
        <v>721</v>
      </c>
      <c r="S2" s="128" t="s">
        <v>722</v>
      </c>
      <c r="T2" s="128" t="s">
        <v>723</v>
      </c>
      <c r="U2" s="128" t="s">
        <v>724</v>
      </c>
      <c r="V2" s="128" t="s">
        <v>725</v>
      </c>
      <c r="W2" s="128" t="s">
        <v>726</v>
      </c>
      <c r="X2" s="128" t="s">
        <v>727</v>
      </c>
      <c r="Y2" s="128" t="s">
        <v>728</v>
      </c>
      <c r="Z2" s="128" t="s">
        <v>729</v>
      </c>
      <c r="AA2" s="128"/>
      <c r="AB2" s="128"/>
      <c r="AC2" s="128"/>
      <c r="AD2" s="128"/>
      <c r="AE2" s="128"/>
    </row>
    <row r="3" ht="25.2" spans="1:31">
      <c r="A3" s="130">
        <v>1</v>
      </c>
      <c r="B3" s="131" t="s">
        <v>730</v>
      </c>
      <c r="C3" s="130">
        <v>22251197</v>
      </c>
      <c r="D3" s="132" t="s">
        <v>731</v>
      </c>
      <c r="E3" s="131" t="s">
        <v>44</v>
      </c>
      <c r="F3" s="133">
        <v>184.55</v>
      </c>
      <c r="G3" s="133" t="s">
        <v>732</v>
      </c>
      <c r="H3" s="133"/>
      <c r="I3" s="159"/>
      <c r="J3" s="159"/>
      <c r="K3" s="159"/>
      <c r="L3" s="133"/>
      <c r="M3" s="159"/>
      <c r="N3" s="131" t="s">
        <v>733</v>
      </c>
      <c r="O3" s="160">
        <v>1</v>
      </c>
      <c r="P3" s="159"/>
      <c r="Q3" s="133">
        <v>30</v>
      </c>
      <c r="R3" s="133"/>
      <c r="S3" s="133">
        <v>20</v>
      </c>
      <c r="T3" s="133"/>
      <c r="U3" s="133">
        <v>30</v>
      </c>
      <c r="V3" s="133">
        <v>5.8</v>
      </c>
      <c r="W3" s="132" t="s">
        <v>41</v>
      </c>
      <c r="X3" s="133">
        <v>188.75</v>
      </c>
      <c r="Y3" s="133">
        <v>85.8</v>
      </c>
      <c r="Z3" s="133">
        <f>X3+Y3</f>
        <v>274.55</v>
      </c>
      <c r="AA3" s="179" t="s">
        <v>42</v>
      </c>
      <c r="AB3" s="179" t="s">
        <v>42</v>
      </c>
      <c r="AC3" s="131" t="s">
        <v>41</v>
      </c>
      <c r="AD3" s="179" t="s">
        <v>42</v>
      </c>
      <c r="AE3" s="179" t="s">
        <v>42</v>
      </c>
    </row>
    <row r="4" ht="74.4" spans="1:31">
      <c r="A4" s="130">
        <v>2</v>
      </c>
      <c r="B4" s="134" t="s">
        <v>734</v>
      </c>
      <c r="C4" s="130">
        <v>22251338</v>
      </c>
      <c r="D4" s="131" t="s">
        <v>731</v>
      </c>
      <c r="E4" s="134" t="s">
        <v>44</v>
      </c>
      <c r="F4" s="133">
        <v>182.733</v>
      </c>
      <c r="G4" s="133"/>
      <c r="H4" s="133"/>
      <c r="I4" s="133"/>
      <c r="J4" s="133"/>
      <c r="K4" s="160" t="s">
        <v>38</v>
      </c>
      <c r="L4" s="133" t="s">
        <v>732</v>
      </c>
      <c r="M4" s="133"/>
      <c r="N4" s="133"/>
      <c r="O4" s="133"/>
      <c r="P4" s="133"/>
      <c r="Q4" s="130">
        <v>30</v>
      </c>
      <c r="R4" s="130"/>
      <c r="S4" s="130">
        <v>20</v>
      </c>
      <c r="T4" s="130"/>
      <c r="U4" s="130">
        <v>30</v>
      </c>
      <c r="V4" s="134" t="s">
        <v>735</v>
      </c>
      <c r="W4" s="132" t="s">
        <v>41</v>
      </c>
      <c r="X4" s="133">
        <v>188.033</v>
      </c>
      <c r="Y4" s="133">
        <v>85.8</v>
      </c>
      <c r="Z4" s="133">
        <f>X4+Y4</f>
        <v>273.833</v>
      </c>
      <c r="AA4" s="179" t="s">
        <v>42</v>
      </c>
      <c r="AB4" s="179" t="s">
        <v>42</v>
      </c>
      <c r="AC4" s="131" t="s">
        <v>41</v>
      </c>
      <c r="AD4" s="179" t="s">
        <v>42</v>
      </c>
      <c r="AE4" s="179" t="s">
        <v>42</v>
      </c>
    </row>
    <row r="5" ht="74.4" spans="1:31">
      <c r="A5" s="130">
        <v>3</v>
      </c>
      <c r="B5" s="132" t="s">
        <v>736</v>
      </c>
      <c r="C5" s="130">
        <v>22251349</v>
      </c>
      <c r="D5" s="132" t="s">
        <v>731</v>
      </c>
      <c r="E5" s="132" t="s">
        <v>44</v>
      </c>
      <c r="F5" s="130">
        <v>178.87</v>
      </c>
      <c r="G5" s="130" t="s">
        <v>38</v>
      </c>
      <c r="H5" s="130"/>
      <c r="I5" s="161"/>
      <c r="J5" s="161"/>
      <c r="K5" s="130"/>
      <c r="L5" s="130"/>
      <c r="M5" s="130"/>
      <c r="N5" s="130"/>
      <c r="O5" s="130">
        <v>2</v>
      </c>
      <c r="P5" s="130"/>
      <c r="Q5" s="130">
        <v>30</v>
      </c>
      <c r="R5" s="130"/>
      <c r="S5" s="130">
        <v>20</v>
      </c>
      <c r="T5" s="130"/>
      <c r="U5" s="130">
        <v>22.5</v>
      </c>
      <c r="V5" s="161" t="s">
        <v>737</v>
      </c>
      <c r="W5" s="132" t="s">
        <v>41</v>
      </c>
      <c r="X5" s="130">
        <v>200.87</v>
      </c>
      <c r="Y5" s="130">
        <v>75.9</v>
      </c>
      <c r="Z5" s="130">
        <v>268.77</v>
      </c>
      <c r="AA5" s="133" t="s">
        <v>42</v>
      </c>
      <c r="AB5" s="179" t="s">
        <v>42</v>
      </c>
      <c r="AC5" s="131" t="s">
        <v>41</v>
      </c>
      <c r="AD5" s="179" t="s">
        <v>42</v>
      </c>
      <c r="AE5" s="179" t="s">
        <v>42</v>
      </c>
    </row>
    <row r="6" ht="25.2" spans="1:31">
      <c r="A6" s="130">
        <v>4</v>
      </c>
      <c r="B6" s="132" t="s">
        <v>738</v>
      </c>
      <c r="C6" s="130">
        <v>22251347</v>
      </c>
      <c r="D6" s="132" t="s">
        <v>731</v>
      </c>
      <c r="E6" s="132" t="s">
        <v>87</v>
      </c>
      <c r="F6" s="135">
        <v>181.8</v>
      </c>
      <c r="G6" s="41"/>
      <c r="H6" s="130"/>
      <c r="I6" s="161"/>
      <c r="J6" s="161"/>
      <c r="K6" s="130"/>
      <c r="L6" s="130"/>
      <c r="M6" s="130"/>
      <c r="N6" s="130"/>
      <c r="O6" s="130"/>
      <c r="P6" s="130"/>
      <c r="Q6" s="130">
        <v>30</v>
      </c>
      <c r="R6" s="130"/>
      <c r="S6" s="130">
        <v>20</v>
      </c>
      <c r="T6" s="130"/>
      <c r="U6" s="130">
        <v>30</v>
      </c>
      <c r="V6" s="161">
        <v>5.8</v>
      </c>
      <c r="W6" s="132" t="s">
        <v>41</v>
      </c>
      <c r="X6" s="135">
        <v>181.8</v>
      </c>
      <c r="Y6" s="130">
        <v>85.8</v>
      </c>
      <c r="Z6" s="133">
        <f>X6+Y6</f>
        <v>267.6</v>
      </c>
      <c r="AA6" s="179" t="s">
        <v>42</v>
      </c>
      <c r="AB6" s="179" t="s">
        <v>42</v>
      </c>
      <c r="AC6" s="131" t="s">
        <v>41</v>
      </c>
      <c r="AD6" s="179" t="s">
        <v>42</v>
      </c>
      <c r="AE6" s="179" t="s">
        <v>42</v>
      </c>
    </row>
    <row r="7" ht="25.2" spans="1:31">
      <c r="A7" s="130">
        <v>5</v>
      </c>
      <c r="B7" s="136" t="s">
        <v>739</v>
      </c>
      <c r="C7" s="137">
        <v>22251193</v>
      </c>
      <c r="D7" s="138" t="s">
        <v>731</v>
      </c>
      <c r="E7" s="139" t="s">
        <v>44</v>
      </c>
      <c r="F7" s="140">
        <v>181.42</v>
      </c>
      <c r="G7" s="137"/>
      <c r="H7" s="137"/>
      <c r="I7" s="162"/>
      <c r="J7" s="162"/>
      <c r="K7" s="137"/>
      <c r="L7" s="137"/>
      <c r="M7" s="137"/>
      <c r="N7" s="137"/>
      <c r="O7" s="137"/>
      <c r="P7" s="137"/>
      <c r="Q7" s="137">
        <v>30</v>
      </c>
      <c r="R7" s="137"/>
      <c r="S7" s="137">
        <v>20</v>
      </c>
      <c r="T7" s="137"/>
      <c r="U7" s="137">
        <v>30</v>
      </c>
      <c r="V7" s="162">
        <v>5.4</v>
      </c>
      <c r="W7" s="132" t="s">
        <v>41</v>
      </c>
      <c r="X7" s="140">
        <v>181.42</v>
      </c>
      <c r="Y7" s="137">
        <v>85.4</v>
      </c>
      <c r="Z7" s="157">
        <f>X7+Y7</f>
        <v>266.82</v>
      </c>
      <c r="AA7" s="179" t="s">
        <v>42</v>
      </c>
      <c r="AB7" s="179" t="s">
        <v>42</v>
      </c>
      <c r="AC7" s="131" t="s">
        <v>41</v>
      </c>
      <c r="AD7" s="179" t="s">
        <v>42</v>
      </c>
      <c r="AE7" s="179" t="s">
        <v>42</v>
      </c>
    </row>
    <row r="8" ht="25.2" spans="1:31">
      <c r="A8" s="130">
        <v>6</v>
      </c>
      <c r="B8" s="141" t="s">
        <v>740</v>
      </c>
      <c r="C8" s="142">
        <v>22251024</v>
      </c>
      <c r="D8" s="143" t="s">
        <v>731</v>
      </c>
      <c r="E8" s="144" t="s">
        <v>44</v>
      </c>
      <c r="F8" s="145">
        <v>180.6</v>
      </c>
      <c r="G8" s="145"/>
      <c r="H8" s="145"/>
      <c r="I8" s="163"/>
      <c r="J8" s="163"/>
      <c r="K8" s="163"/>
      <c r="L8" s="145"/>
      <c r="M8" s="163"/>
      <c r="N8" s="163"/>
      <c r="O8" s="163"/>
      <c r="P8" s="145"/>
      <c r="Q8" s="145">
        <v>30</v>
      </c>
      <c r="R8" s="145">
        <v>2</v>
      </c>
      <c r="S8" s="145">
        <v>20</v>
      </c>
      <c r="T8" s="145"/>
      <c r="U8" s="145">
        <v>30</v>
      </c>
      <c r="V8" s="145"/>
      <c r="W8" s="132" t="s">
        <v>41</v>
      </c>
      <c r="X8" s="145">
        <v>180.6</v>
      </c>
      <c r="Y8" s="145">
        <v>82</v>
      </c>
      <c r="Z8" s="145">
        <f>X8+Y8</f>
        <v>262.6</v>
      </c>
      <c r="AA8" s="179" t="s">
        <v>42</v>
      </c>
      <c r="AB8" s="179" t="s">
        <v>42</v>
      </c>
      <c r="AC8" s="131" t="s">
        <v>41</v>
      </c>
      <c r="AD8" s="179" t="s">
        <v>42</v>
      </c>
      <c r="AE8" s="179" t="s">
        <v>42</v>
      </c>
    </row>
    <row r="9" ht="50.4" spans="1:31">
      <c r="A9" s="130">
        <v>7</v>
      </c>
      <c r="B9" s="146" t="s">
        <v>741</v>
      </c>
      <c r="C9" s="142">
        <v>22251258</v>
      </c>
      <c r="D9" s="143" t="s">
        <v>731</v>
      </c>
      <c r="E9" s="143" t="s">
        <v>44</v>
      </c>
      <c r="F9" s="142">
        <v>174.11</v>
      </c>
      <c r="G9" s="142"/>
      <c r="H9" s="142"/>
      <c r="I9" s="164"/>
      <c r="J9" s="164"/>
      <c r="K9" s="164"/>
      <c r="L9" s="142"/>
      <c r="M9" s="165"/>
      <c r="N9" s="166"/>
      <c r="O9" s="164"/>
      <c r="P9" s="164"/>
      <c r="Q9" s="142">
        <v>30</v>
      </c>
      <c r="R9" s="164"/>
      <c r="S9" s="142">
        <v>20</v>
      </c>
      <c r="T9" s="164"/>
      <c r="U9" s="142">
        <v>30</v>
      </c>
      <c r="V9" s="143" t="s">
        <v>742</v>
      </c>
      <c r="W9" s="132" t="s">
        <v>41</v>
      </c>
      <c r="X9" s="169">
        <v>174.11</v>
      </c>
      <c r="Y9" s="142">
        <v>81.8</v>
      </c>
      <c r="Z9" s="142">
        <v>255.91</v>
      </c>
      <c r="AA9" s="133"/>
      <c r="AB9" s="179" t="s">
        <v>42</v>
      </c>
      <c r="AC9" s="131" t="s">
        <v>41</v>
      </c>
      <c r="AD9" s="179" t="s">
        <v>42</v>
      </c>
      <c r="AE9" s="133"/>
    </row>
    <row r="10" ht="25.2" spans="1:31">
      <c r="A10" s="130">
        <v>8</v>
      </c>
      <c r="B10" s="147" t="s">
        <v>743</v>
      </c>
      <c r="C10" s="148">
        <v>22251231</v>
      </c>
      <c r="D10" s="149" t="s">
        <v>731</v>
      </c>
      <c r="E10" s="149" t="s">
        <v>154</v>
      </c>
      <c r="F10" s="150">
        <v>175.9</v>
      </c>
      <c r="G10" s="148"/>
      <c r="H10" s="148"/>
      <c r="I10" s="167"/>
      <c r="J10" s="167"/>
      <c r="K10" s="148"/>
      <c r="L10" s="148"/>
      <c r="M10" s="168"/>
      <c r="N10" s="169"/>
      <c r="O10" s="142"/>
      <c r="P10" s="142"/>
      <c r="Q10" s="142">
        <v>30</v>
      </c>
      <c r="R10" s="142"/>
      <c r="S10" s="142">
        <v>20</v>
      </c>
      <c r="T10" s="142"/>
      <c r="U10" s="142">
        <v>30</v>
      </c>
      <c r="V10" s="175"/>
      <c r="W10" s="132" t="s">
        <v>41</v>
      </c>
      <c r="X10" s="176">
        <v>175.9</v>
      </c>
      <c r="Y10" s="142">
        <v>80</v>
      </c>
      <c r="Z10" s="150">
        <v>255.9</v>
      </c>
      <c r="AA10" s="133"/>
      <c r="AB10" s="179" t="s">
        <v>42</v>
      </c>
      <c r="AC10" s="131" t="s">
        <v>41</v>
      </c>
      <c r="AD10" s="179" t="s">
        <v>42</v>
      </c>
      <c r="AE10" s="133"/>
    </row>
    <row r="11" ht="26.4" spans="1:31">
      <c r="A11" s="130">
        <v>9</v>
      </c>
      <c r="B11" s="132" t="s">
        <v>744</v>
      </c>
      <c r="C11" s="130">
        <v>22251164</v>
      </c>
      <c r="D11" s="132" t="s">
        <v>731</v>
      </c>
      <c r="E11" s="132" t="s">
        <v>44</v>
      </c>
      <c r="F11" s="135">
        <v>177.93</v>
      </c>
      <c r="G11" s="130" t="s">
        <v>745</v>
      </c>
      <c r="H11" s="130"/>
      <c r="I11" s="161"/>
      <c r="J11" s="161"/>
      <c r="K11" s="130"/>
      <c r="L11" s="130"/>
      <c r="M11" s="130"/>
      <c r="N11" s="130"/>
      <c r="O11" s="130"/>
      <c r="P11" s="130"/>
      <c r="Q11" s="130">
        <v>30</v>
      </c>
      <c r="R11" s="130"/>
      <c r="S11" s="130">
        <v>20</v>
      </c>
      <c r="T11" s="130"/>
      <c r="U11" s="130">
        <v>15</v>
      </c>
      <c r="V11" s="161">
        <v>2</v>
      </c>
      <c r="W11" s="132" t="s">
        <v>41</v>
      </c>
      <c r="X11" s="135">
        <v>188</v>
      </c>
      <c r="Y11" s="130">
        <v>67</v>
      </c>
      <c r="Z11" s="133">
        <f>X11+Y11</f>
        <v>255</v>
      </c>
      <c r="AA11" s="179" t="s">
        <v>42</v>
      </c>
      <c r="AB11" s="179" t="s">
        <v>42</v>
      </c>
      <c r="AC11" s="131" t="s">
        <v>41</v>
      </c>
      <c r="AD11" s="179" t="s">
        <v>42</v>
      </c>
      <c r="AE11" s="179" t="s">
        <v>42</v>
      </c>
    </row>
    <row r="12" ht="25.2" spans="1:31">
      <c r="A12" s="130">
        <v>10</v>
      </c>
      <c r="B12" s="151" t="s">
        <v>746</v>
      </c>
      <c r="C12" s="130">
        <v>22251256</v>
      </c>
      <c r="D12" s="132" t="s">
        <v>731</v>
      </c>
      <c r="E12" s="131" t="s">
        <v>87</v>
      </c>
      <c r="F12" s="152" t="s">
        <v>747</v>
      </c>
      <c r="G12" s="130"/>
      <c r="H12" s="130"/>
      <c r="I12" s="161"/>
      <c r="J12" s="161"/>
      <c r="K12" s="130"/>
      <c r="L12" s="130"/>
      <c r="M12" s="130"/>
      <c r="N12" s="130"/>
      <c r="O12" s="130"/>
      <c r="P12" s="130"/>
      <c r="Q12" s="133">
        <v>28.5</v>
      </c>
      <c r="R12" s="133">
        <v>0</v>
      </c>
      <c r="S12" s="133">
        <v>20</v>
      </c>
      <c r="T12" s="133">
        <v>0</v>
      </c>
      <c r="U12" s="133">
        <v>30</v>
      </c>
      <c r="V12" s="177">
        <v>0</v>
      </c>
      <c r="W12" s="132" t="s">
        <v>41</v>
      </c>
      <c r="X12" s="133">
        <v>173.6</v>
      </c>
      <c r="Y12" s="133">
        <v>78.5</v>
      </c>
      <c r="Z12" s="133">
        <f>X12+Y12</f>
        <v>252.1</v>
      </c>
      <c r="AA12" s="133"/>
      <c r="AB12" s="179" t="s">
        <v>42</v>
      </c>
      <c r="AC12" s="131" t="s">
        <v>41</v>
      </c>
      <c r="AD12" s="179" t="s">
        <v>42</v>
      </c>
      <c r="AE12" s="133"/>
    </row>
    <row r="13" ht="25.2" spans="1:31">
      <c r="A13" s="130">
        <v>11</v>
      </c>
      <c r="B13" s="151" t="s">
        <v>748</v>
      </c>
      <c r="C13" s="130">
        <v>22251114</v>
      </c>
      <c r="D13" s="132" t="s">
        <v>731</v>
      </c>
      <c r="E13" s="130"/>
      <c r="F13" s="135">
        <v>178.7</v>
      </c>
      <c r="G13" s="130"/>
      <c r="H13" s="130"/>
      <c r="I13" s="161"/>
      <c r="J13" s="161"/>
      <c r="K13" s="130"/>
      <c r="L13" s="130"/>
      <c r="M13" s="130"/>
      <c r="N13" s="130"/>
      <c r="O13" s="130"/>
      <c r="P13" s="130"/>
      <c r="Q13" s="130">
        <v>26.25</v>
      </c>
      <c r="R13" s="130"/>
      <c r="S13" s="130">
        <v>10</v>
      </c>
      <c r="T13" s="130"/>
      <c r="U13" s="130">
        <v>30</v>
      </c>
      <c r="V13" s="161"/>
      <c r="W13" s="132" t="s">
        <v>41</v>
      </c>
      <c r="X13" s="135">
        <v>178.7</v>
      </c>
      <c r="Y13" s="130">
        <v>66.25</v>
      </c>
      <c r="Z13" s="133">
        <f>X13+Y13</f>
        <v>244.95</v>
      </c>
      <c r="AA13" s="133"/>
      <c r="AB13" s="179" t="s">
        <v>42</v>
      </c>
      <c r="AC13" s="131" t="s">
        <v>41</v>
      </c>
      <c r="AD13" s="179" t="s">
        <v>42</v>
      </c>
      <c r="AE13" s="133"/>
    </row>
    <row r="14" ht="25.2" spans="1:31">
      <c r="A14" s="130">
        <v>12</v>
      </c>
      <c r="B14" s="151" t="s">
        <v>749</v>
      </c>
      <c r="C14" s="130">
        <v>22251350</v>
      </c>
      <c r="D14" s="132" t="s">
        <v>731</v>
      </c>
      <c r="E14" s="151" t="s">
        <v>208</v>
      </c>
      <c r="F14" s="135">
        <v>184.32</v>
      </c>
      <c r="G14" s="130"/>
      <c r="H14" s="130"/>
      <c r="I14" s="161"/>
      <c r="J14" s="161"/>
      <c r="K14" s="130"/>
      <c r="L14" s="130"/>
      <c r="M14" s="130"/>
      <c r="N14" s="130"/>
      <c r="O14" s="130"/>
      <c r="P14" s="130"/>
      <c r="Q14" s="160">
        <v>22.5</v>
      </c>
      <c r="R14" s="160"/>
      <c r="S14" s="160">
        <v>20</v>
      </c>
      <c r="T14" s="160"/>
      <c r="U14" s="160">
        <v>15</v>
      </c>
      <c r="V14" s="161">
        <v>2.5</v>
      </c>
      <c r="W14" s="132" t="s">
        <v>41</v>
      </c>
      <c r="X14" s="135">
        <v>184.32</v>
      </c>
      <c r="Y14" s="130">
        <v>60</v>
      </c>
      <c r="Z14" s="133">
        <f>X14+Y14</f>
        <v>244.32</v>
      </c>
      <c r="AA14" s="179" t="s">
        <v>42</v>
      </c>
      <c r="AB14" s="179" t="s">
        <v>42</v>
      </c>
      <c r="AC14" s="131" t="s">
        <v>41</v>
      </c>
      <c r="AD14" s="179" t="s">
        <v>42</v>
      </c>
      <c r="AE14" s="179" t="s">
        <v>42</v>
      </c>
    </row>
    <row r="15" ht="25.2" spans="1:31">
      <c r="A15" s="130">
        <v>13</v>
      </c>
      <c r="B15" s="151" t="s">
        <v>750</v>
      </c>
      <c r="C15" s="130">
        <v>22251292</v>
      </c>
      <c r="D15" s="132" t="s">
        <v>731</v>
      </c>
      <c r="E15" s="131" t="s">
        <v>154</v>
      </c>
      <c r="F15" s="133">
        <v>177.23</v>
      </c>
      <c r="G15" s="130"/>
      <c r="H15" s="130"/>
      <c r="I15" s="161"/>
      <c r="J15" s="161"/>
      <c r="K15" s="130"/>
      <c r="L15" s="130"/>
      <c r="M15" s="133"/>
      <c r="N15" s="130"/>
      <c r="O15" s="130"/>
      <c r="P15" s="130"/>
      <c r="Q15" s="133">
        <v>23.97</v>
      </c>
      <c r="R15" s="133"/>
      <c r="S15" s="133">
        <v>0</v>
      </c>
      <c r="T15" s="133"/>
      <c r="U15" s="133">
        <v>30</v>
      </c>
      <c r="V15" s="177">
        <v>0</v>
      </c>
      <c r="W15" s="132" t="s">
        <v>41</v>
      </c>
      <c r="X15" s="133">
        <v>177.23</v>
      </c>
      <c r="Y15" s="130">
        <v>53.97</v>
      </c>
      <c r="Z15" s="133">
        <f>X15+Y15</f>
        <v>231.2</v>
      </c>
      <c r="AA15" s="133"/>
      <c r="AB15" s="179" t="s">
        <v>42</v>
      </c>
      <c r="AC15" s="131" t="s">
        <v>41</v>
      </c>
      <c r="AD15" s="179" t="s">
        <v>42</v>
      </c>
      <c r="AE15" s="133"/>
    </row>
    <row r="16" ht="25.2" spans="1:31">
      <c r="A16" s="130">
        <v>14</v>
      </c>
      <c r="B16" s="151" t="s">
        <v>751</v>
      </c>
      <c r="C16" s="130">
        <v>22251309</v>
      </c>
      <c r="D16" s="132" t="s">
        <v>731</v>
      </c>
      <c r="E16" s="153" t="s">
        <v>154</v>
      </c>
      <c r="F16" s="154">
        <v>180.53</v>
      </c>
      <c r="G16" s="130"/>
      <c r="H16" s="130"/>
      <c r="I16" s="161"/>
      <c r="J16" s="161"/>
      <c r="K16" s="130"/>
      <c r="L16" s="130"/>
      <c r="M16" s="130"/>
      <c r="N16" s="130"/>
      <c r="O16" s="130"/>
      <c r="P16" s="130"/>
      <c r="Q16" s="133">
        <v>3.75</v>
      </c>
      <c r="R16" s="133"/>
      <c r="S16" s="133">
        <v>10</v>
      </c>
      <c r="T16" s="133"/>
      <c r="U16" s="133"/>
      <c r="V16" s="177">
        <v>30</v>
      </c>
      <c r="W16" s="132" t="s">
        <v>41</v>
      </c>
      <c r="X16" s="133">
        <v>180.53</v>
      </c>
      <c r="Y16" s="133">
        <v>43.75</v>
      </c>
      <c r="Z16" s="133">
        <f>X16+Y16</f>
        <v>224.28</v>
      </c>
      <c r="AA16" s="179" t="s">
        <v>42</v>
      </c>
      <c r="AB16" s="179" t="s">
        <v>42</v>
      </c>
      <c r="AC16" s="131" t="s">
        <v>41</v>
      </c>
      <c r="AD16" s="179" t="s">
        <v>42</v>
      </c>
      <c r="AE16" s="179" t="s">
        <v>42</v>
      </c>
    </row>
    <row r="17" ht="25.2" spans="1:31">
      <c r="A17" s="130">
        <v>15</v>
      </c>
      <c r="B17" s="134" t="s">
        <v>752</v>
      </c>
      <c r="C17" s="130">
        <v>22251279</v>
      </c>
      <c r="D17" s="151" t="s">
        <v>753</v>
      </c>
      <c r="E17" s="134" t="s">
        <v>154</v>
      </c>
      <c r="F17" s="133">
        <v>179.65</v>
      </c>
      <c r="G17" s="133"/>
      <c r="H17" s="133"/>
      <c r="I17" s="159"/>
      <c r="J17" s="159"/>
      <c r="K17" s="159"/>
      <c r="L17" s="133"/>
      <c r="M17" s="159"/>
      <c r="N17" s="133"/>
      <c r="O17" s="159"/>
      <c r="P17" s="159"/>
      <c r="Q17" s="133"/>
      <c r="R17" s="133"/>
      <c r="S17" s="133">
        <v>10</v>
      </c>
      <c r="T17" s="133"/>
      <c r="U17" s="133">
        <v>30</v>
      </c>
      <c r="V17" s="133"/>
      <c r="W17" s="132" t="s">
        <v>41</v>
      </c>
      <c r="X17" s="133">
        <v>179.65</v>
      </c>
      <c r="Y17" s="133">
        <v>40</v>
      </c>
      <c r="Z17" s="133">
        <f>X17+Y17</f>
        <v>219.65</v>
      </c>
      <c r="AA17" s="133"/>
      <c r="AB17" s="133"/>
      <c r="AC17" s="180" t="s">
        <v>57</v>
      </c>
      <c r="AD17" s="133"/>
      <c r="AE17" s="133"/>
    </row>
    <row r="18" ht="25.2" spans="1:31">
      <c r="A18" s="130">
        <v>16</v>
      </c>
      <c r="B18" s="131" t="s">
        <v>754</v>
      </c>
      <c r="C18" s="130">
        <v>22251339</v>
      </c>
      <c r="D18" s="131" t="s">
        <v>755</v>
      </c>
      <c r="E18" s="131" t="s">
        <v>44</v>
      </c>
      <c r="F18" s="133">
        <v>180.13</v>
      </c>
      <c r="G18" s="133"/>
      <c r="H18" s="133"/>
      <c r="I18" s="159"/>
      <c r="J18" s="159"/>
      <c r="K18" s="159"/>
      <c r="L18" s="133"/>
      <c r="M18" s="159"/>
      <c r="N18" s="160"/>
      <c r="O18" s="160"/>
      <c r="P18" s="160"/>
      <c r="Q18" s="160">
        <v>3.75</v>
      </c>
      <c r="R18" s="160"/>
      <c r="S18" s="160"/>
      <c r="T18" s="160"/>
      <c r="U18" s="160">
        <v>30</v>
      </c>
      <c r="V18" s="160"/>
      <c r="W18" s="132" t="s">
        <v>41</v>
      </c>
      <c r="X18" s="133">
        <v>180.13</v>
      </c>
      <c r="Y18" s="133">
        <v>33.75</v>
      </c>
      <c r="Z18" s="133">
        <f>X18+Y18</f>
        <v>213.88</v>
      </c>
      <c r="AA18" s="179" t="s">
        <v>42</v>
      </c>
      <c r="AB18" s="133"/>
      <c r="AC18" s="180" t="s">
        <v>57</v>
      </c>
      <c r="AD18" s="133"/>
      <c r="AE18" s="133"/>
    </row>
    <row r="19" ht="25.2" spans="1:31">
      <c r="A19" s="130">
        <v>17</v>
      </c>
      <c r="B19" s="134" t="s">
        <v>756</v>
      </c>
      <c r="C19" s="130">
        <v>22251332</v>
      </c>
      <c r="D19" s="132" t="s">
        <v>731</v>
      </c>
      <c r="E19" s="132" t="s">
        <v>186</v>
      </c>
      <c r="F19" s="130">
        <v>182</v>
      </c>
      <c r="G19" s="133"/>
      <c r="H19" s="133"/>
      <c r="I19" s="159"/>
      <c r="J19" s="159"/>
      <c r="K19" s="159"/>
      <c r="L19" s="160" t="s">
        <v>165</v>
      </c>
      <c r="M19" s="159"/>
      <c r="N19" s="159"/>
      <c r="O19" s="159"/>
      <c r="P19" s="133"/>
      <c r="Q19" s="133">
        <v>3.75</v>
      </c>
      <c r="R19" s="133"/>
      <c r="S19" s="133">
        <v>10</v>
      </c>
      <c r="T19" s="133"/>
      <c r="U19" s="133"/>
      <c r="V19" s="133">
        <v>2.8</v>
      </c>
      <c r="W19" s="132" t="s">
        <v>41</v>
      </c>
      <c r="X19" s="133">
        <v>183.2</v>
      </c>
      <c r="Y19" s="133">
        <v>16.55</v>
      </c>
      <c r="Z19" s="133">
        <f>X19+Y19</f>
        <v>199.75</v>
      </c>
      <c r="AA19" s="179" t="s">
        <v>42</v>
      </c>
      <c r="AB19" s="133"/>
      <c r="AC19" s="180" t="s">
        <v>57</v>
      </c>
      <c r="AD19" s="133"/>
      <c r="AE19" s="133"/>
    </row>
    <row r="20" ht="25.2" spans="1:31">
      <c r="A20" s="130">
        <v>18</v>
      </c>
      <c r="B20" s="131" t="s">
        <v>757</v>
      </c>
      <c r="C20" s="130">
        <v>22251117</v>
      </c>
      <c r="D20" s="132" t="s">
        <v>731</v>
      </c>
      <c r="E20" s="131" t="s">
        <v>37</v>
      </c>
      <c r="F20" s="133">
        <v>168.7</v>
      </c>
      <c r="G20" s="133"/>
      <c r="H20" s="133"/>
      <c r="I20" s="159"/>
      <c r="J20" s="159"/>
      <c r="K20" s="159"/>
      <c r="L20" s="133"/>
      <c r="M20" s="159"/>
      <c r="N20" s="133"/>
      <c r="O20" s="159"/>
      <c r="P20" s="159"/>
      <c r="Q20" s="133">
        <v>5</v>
      </c>
      <c r="R20" s="133">
        <v>2</v>
      </c>
      <c r="S20" s="133"/>
      <c r="T20" s="133"/>
      <c r="U20" s="133">
        <v>15</v>
      </c>
      <c r="V20" s="133"/>
      <c r="W20" s="132" t="s">
        <v>41</v>
      </c>
      <c r="X20" s="133">
        <v>168.7</v>
      </c>
      <c r="Y20" s="133">
        <v>22</v>
      </c>
      <c r="Z20" s="133">
        <f>X20+Y20</f>
        <v>190.7</v>
      </c>
      <c r="AA20" s="133"/>
      <c r="AB20" s="133"/>
      <c r="AC20" s="180" t="s">
        <v>57</v>
      </c>
      <c r="AD20" s="133"/>
      <c r="AE20" s="133"/>
    </row>
    <row r="21" ht="25.2" spans="1:31">
      <c r="A21" s="130">
        <v>19</v>
      </c>
      <c r="B21" s="131" t="s">
        <v>758</v>
      </c>
      <c r="C21" s="130">
        <v>22251251</v>
      </c>
      <c r="D21" s="132" t="s">
        <v>731</v>
      </c>
      <c r="E21" s="131" t="s">
        <v>44</v>
      </c>
      <c r="F21" s="133">
        <v>166.2</v>
      </c>
      <c r="G21" s="133"/>
      <c r="H21" s="133"/>
      <c r="I21" s="159"/>
      <c r="J21" s="159"/>
      <c r="K21" s="159"/>
      <c r="L21" s="133"/>
      <c r="M21" s="159"/>
      <c r="N21" s="133"/>
      <c r="O21" s="159"/>
      <c r="P21" s="159"/>
      <c r="Q21" s="133">
        <v>11.25</v>
      </c>
      <c r="R21" s="133"/>
      <c r="S21" s="133">
        <v>10</v>
      </c>
      <c r="T21" s="133"/>
      <c r="U21" s="133"/>
      <c r="V21" s="133"/>
      <c r="W21" s="132" t="s">
        <v>41</v>
      </c>
      <c r="X21" s="133">
        <v>166.2</v>
      </c>
      <c r="Y21" s="133">
        <v>21.25</v>
      </c>
      <c r="Z21" s="133">
        <f>X21+Y21</f>
        <v>187.45</v>
      </c>
      <c r="AA21" s="133"/>
      <c r="AB21" s="133"/>
      <c r="AC21" s="180" t="s">
        <v>57</v>
      </c>
      <c r="AD21" s="133"/>
      <c r="AE21" s="133"/>
    </row>
    <row r="22" ht="25.2" spans="1:31">
      <c r="A22" s="130">
        <v>20</v>
      </c>
      <c r="B22" s="132" t="s">
        <v>759</v>
      </c>
      <c r="C22" s="130">
        <v>22251320</v>
      </c>
      <c r="D22" s="132" t="s">
        <v>731</v>
      </c>
      <c r="E22" s="132" t="s">
        <v>37</v>
      </c>
      <c r="F22" s="135">
        <v>177.07</v>
      </c>
      <c r="G22" s="130"/>
      <c r="H22" s="130"/>
      <c r="I22" s="161"/>
      <c r="J22" s="161"/>
      <c r="K22" s="130"/>
      <c r="L22" s="130"/>
      <c r="M22" s="130"/>
      <c r="N22" s="130"/>
      <c r="O22" s="130"/>
      <c r="P22" s="130"/>
      <c r="Q22" s="130"/>
      <c r="R22" s="130"/>
      <c r="S22" s="130">
        <v>10</v>
      </c>
      <c r="T22" s="130"/>
      <c r="U22" s="130"/>
      <c r="V22" s="161"/>
      <c r="W22" s="132" t="s">
        <v>41</v>
      </c>
      <c r="X22" s="135">
        <v>177.07</v>
      </c>
      <c r="Y22" s="130">
        <v>10</v>
      </c>
      <c r="Z22" s="133">
        <f>X22+Y22</f>
        <v>187.07</v>
      </c>
      <c r="AA22" s="133"/>
      <c r="AB22" s="133"/>
      <c r="AC22" s="180" t="s">
        <v>57</v>
      </c>
      <c r="AD22" s="133"/>
      <c r="AE22" s="133"/>
    </row>
    <row r="23" ht="25.2" spans="1:31">
      <c r="A23" s="130">
        <v>21</v>
      </c>
      <c r="B23" s="134" t="s">
        <v>760</v>
      </c>
      <c r="C23" s="130">
        <v>22251322</v>
      </c>
      <c r="D23" s="134" t="s">
        <v>753</v>
      </c>
      <c r="E23" s="134" t="s">
        <v>154</v>
      </c>
      <c r="F23" s="133">
        <v>170.9</v>
      </c>
      <c r="G23" s="133"/>
      <c r="H23" s="133"/>
      <c r="I23" s="133"/>
      <c r="J23" s="133"/>
      <c r="K23" s="133"/>
      <c r="L23" s="133"/>
      <c r="M23" s="133"/>
      <c r="N23" s="133"/>
      <c r="O23" s="133"/>
      <c r="P23" s="160"/>
      <c r="Q23" s="134" t="s">
        <v>761</v>
      </c>
      <c r="R23" s="133"/>
      <c r="S23" s="133"/>
      <c r="T23" s="133"/>
      <c r="U23" s="133"/>
      <c r="V23" s="133"/>
      <c r="W23" s="132" t="s">
        <v>41</v>
      </c>
      <c r="X23" s="133">
        <v>170.9</v>
      </c>
      <c r="Y23" s="133">
        <v>15</v>
      </c>
      <c r="Z23" s="133">
        <f>X23+Y23</f>
        <v>185.9</v>
      </c>
      <c r="AA23" s="133"/>
      <c r="AB23" s="133"/>
      <c r="AC23" s="180" t="s">
        <v>57</v>
      </c>
      <c r="AD23" s="133"/>
      <c r="AE23" s="133"/>
    </row>
    <row r="24" ht="25.2" spans="1:31">
      <c r="A24" s="130">
        <v>22</v>
      </c>
      <c r="B24" s="131" t="s">
        <v>762</v>
      </c>
      <c r="C24" s="130">
        <v>22251298</v>
      </c>
      <c r="D24" s="132" t="s">
        <v>731</v>
      </c>
      <c r="E24" s="131" t="s">
        <v>37</v>
      </c>
      <c r="F24" s="133">
        <v>174.2</v>
      </c>
      <c r="G24" s="133"/>
      <c r="H24" s="133"/>
      <c r="I24" s="160" t="s">
        <v>38</v>
      </c>
      <c r="J24" s="159"/>
      <c r="K24" s="159"/>
      <c r="L24" s="133"/>
      <c r="M24" s="159"/>
      <c r="N24" s="159"/>
      <c r="O24" s="159"/>
      <c r="P24" s="159"/>
      <c r="Q24" s="159"/>
      <c r="R24" s="159"/>
      <c r="S24" s="159"/>
      <c r="T24" s="159"/>
      <c r="U24" s="159"/>
      <c r="V24" s="133"/>
      <c r="W24" s="132" t="s">
        <v>41</v>
      </c>
      <c r="X24" s="133">
        <v>184.2</v>
      </c>
      <c r="Y24" s="133">
        <v>0</v>
      </c>
      <c r="Z24" s="133">
        <f>X24+Y24</f>
        <v>184.2</v>
      </c>
      <c r="AA24" s="179" t="s">
        <v>42</v>
      </c>
      <c r="AB24" s="133"/>
      <c r="AC24" s="180" t="s">
        <v>57</v>
      </c>
      <c r="AD24" s="133"/>
      <c r="AE24" s="133"/>
    </row>
    <row r="25" ht="25.2" spans="1:31">
      <c r="A25" s="130">
        <v>23</v>
      </c>
      <c r="B25" s="134" t="s">
        <v>763</v>
      </c>
      <c r="C25" s="130">
        <v>22251012</v>
      </c>
      <c r="D25" s="131" t="s">
        <v>731</v>
      </c>
      <c r="E25" s="134" t="s">
        <v>154</v>
      </c>
      <c r="F25" s="133">
        <v>184.1</v>
      </c>
      <c r="G25" s="133"/>
      <c r="H25" s="133"/>
      <c r="I25" s="133"/>
      <c r="J25" s="133"/>
      <c r="K25" s="133"/>
      <c r="L25" s="133"/>
      <c r="M25" s="133"/>
      <c r="N25" s="133"/>
      <c r="O25" s="133"/>
      <c r="P25" s="133"/>
      <c r="Q25" s="133"/>
      <c r="R25" s="133"/>
      <c r="S25" s="133"/>
      <c r="T25" s="133"/>
      <c r="U25" s="133"/>
      <c r="V25" s="133"/>
      <c r="W25" s="132" t="s">
        <v>41</v>
      </c>
      <c r="X25" s="133">
        <v>184.1</v>
      </c>
      <c r="Y25" s="133">
        <v>0</v>
      </c>
      <c r="Z25" s="133">
        <f>X25+Y25</f>
        <v>184.1</v>
      </c>
      <c r="AA25" s="179" t="s">
        <v>42</v>
      </c>
      <c r="AB25" s="133"/>
      <c r="AC25" s="180" t="s">
        <v>57</v>
      </c>
      <c r="AD25" s="133"/>
      <c r="AE25" s="133"/>
    </row>
    <row r="26" ht="25.2" spans="1:31">
      <c r="A26" s="130">
        <v>24</v>
      </c>
      <c r="B26" s="131" t="s">
        <v>764</v>
      </c>
      <c r="C26" s="130">
        <v>22251351</v>
      </c>
      <c r="D26" s="151" t="s">
        <v>753</v>
      </c>
      <c r="E26" s="131" t="s">
        <v>154</v>
      </c>
      <c r="F26" s="133">
        <v>184</v>
      </c>
      <c r="G26" s="133"/>
      <c r="H26" s="133"/>
      <c r="I26" s="159"/>
      <c r="J26" s="159"/>
      <c r="K26" s="159"/>
      <c r="L26" s="133"/>
      <c r="M26" s="159"/>
      <c r="N26" s="133"/>
      <c r="O26" s="159"/>
      <c r="P26" s="159"/>
      <c r="Q26" s="133"/>
      <c r="R26" s="133"/>
      <c r="S26" s="133"/>
      <c r="T26" s="133"/>
      <c r="U26" s="133"/>
      <c r="V26" s="133"/>
      <c r="W26" s="132" t="s">
        <v>41</v>
      </c>
      <c r="X26" s="133">
        <v>184</v>
      </c>
      <c r="Y26" s="133">
        <v>0</v>
      </c>
      <c r="Z26" s="133">
        <f>X26+Y26</f>
        <v>184</v>
      </c>
      <c r="AA26" s="179" t="s">
        <v>42</v>
      </c>
      <c r="AB26" s="133"/>
      <c r="AC26" s="180" t="s">
        <v>57</v>
      </c>
      <c r="AD26" s="133"/>
      <c r="AE26" s="133"/>
    </row>
    <row r="27" ht="25.2" spans="1:31">
      <c r="A27" s="130">
        <v>25</v>
      </c>
      <c r="B27" s="131" t="s">
        <v>765</v>
      </c>
      <c r="C27" s="130">
        <v>22251261</v>
      </c>
      <c r="D27" s="131" t="s">
        <v>731</v>
      </c>
      <c r="E27" s="131" t="s">
        <v>37</v>
      </c>
      <c r="F27" s="133">
        <v>177.86</v>
      </c>
      <c r="G27" s="133"/>
      <c r="H27" s="133"/>
      <c r="I27" s="159"/>
      <c r="J27" s="159"/>
      <c r="K27" s="159"/>
      <c r="L27" s="133"/>
      <c r="M27" s="159"/>
      <c r="N27" s="159"/>
      <c r="O27" s="159"/>
      <c r="P27" s="159"/>
      <c r="Q27" s="133">
        <v>3.75</v>
      </c>
      <c r="R27" s="130"/>
      <c r="S27" s="130"/>
      <c r="T27" s="130"/>
      <c r="U27" s="130"/>
      <c r="V27" s="161"/>
      <c r="W27" s="132" t="s">
        <v>41</v>
      </c>
      <c r="X27" s="133">
        <v>177.86</v>
      </c>
      <c r="Y27" s="133">
        <v>3.75</v>
      </c>
      <c r="Z27" s="133">
        <f>X27+Y27</f>
        <v>181.61</v>
      </c>
      <c r="AA27" s="133"/>
      <c r="AB27" s="133"/>
      <c r="AC27" s="180" t="s">
        <v>57</v>
      </c>
      <c r="AD27" s="133"/>
      <c r="AE27" s="133"/>
    </row>
    <row r="28" ht="25.2" spans="1:31">
      <c r="A28" s="130">
        <v>26</v>
      </c>
      <c r="B28" s="132" t="s">
        <v>766</v>
      </c>
      <c r="C28" s="130">
        <v>22251093</v>
      </c>
      <c r="D28" s="132" t="s">
        <v>731</v>
      </c>
      <c r="E28" s="132" t="s">
        <v>37</v>
      </c>
      <c r="F28" s="135">
        <v>171.96</v>
      </c>
      <c r="G28" s="130"/>
      <c r="H28" s="130"/>
      <c r="I28" s="161"/>
      <c r="J28" s="161"/>
      <c r="K28" s="130"/>
      <c r="L28" s="130"/>
      <c r="M28" s="130"/>
      <c r="N28" s="130"/>
      <c r="O28" s="130"/>
      <c r="P28" s="130"/>
      <c r="Q28" s="130">
        <v>7.5</v>
      </c>
      <c r="R28" s="130"/>
      <c r="S28" s="130"/>
      <c r="T28" s="130"/>
      <c r="U28" s="130"/>
      <c r="V28" s="161"/>
      <c r="W28" s="132" t="s">
        <v>41</v>
      </c>
      <c r="X28" s="135">
        <v>171.96</v>
      </c>
      <c r="Y28" s="130">
        <v>7.5</v>
      </c>
      <c r="Z28" s="135">
        <v>179.46</v>
      </c>
      <c r="AA28" s="133"/>
      <c r="AB28" s="133"/>
      <c r="AC28" s="180" t="s">
        <v>57</v>
      </c>
      <c r="AD28" s="133"/>
      <c r="AE28" s="133"/>
    </row>
    <row r="29" ht="49.2" spans="1:31">
      <c r="A29" s="130">
        <v>27</v>
      </c>
      <c r="B29" s="151" t="s">
        <v>767</v>
      </c>
      <c r="C29" s="130">
        <v>22251157</v>
      </c>
      <c r="D29" s="134" t="s">
        <v>753</v>
      </c>
      <c r="E29" s="134" t="s">
        <v>44</v>
      </c>
      <c r="F29" s="133" t="s">
        <v>768</v>
      </c>
      <c r="G29" s="133"/>
      <c r="H29" s="133"/>
      <c r="I29" s="133"/>
      <c r="J29" s="170">
        <v>0</v>
      </c>
      <c r="K29" s="170"/>
      <c r="L29" s="133"/>
      <c r="M29" s="170"/>
      <c r="N29" s="170"/>
      <c r="O29" s="170"/>
      <c r="P29" s="170"/>
      <c r="Q29" s="170"/>
      <c r="R29" s="170"/>
      <c r="S29" s="170"/>
      <c r="T29" s="170"/>
      <c r="U29" s="133"/>
      <c r="V29" s="134" t="s">
        <v>769</v>
      </c>
      <c r="W29" s="132" t="s">
        <v>41</v>
      </c>
      <c r="X29" s="130">
        <v>176.36</v>
      </c>
      <c r="Y29" s="133">
        <v>3</v>
      </c>
      <c r="Z29" s="133">
        <v>179.36</v>
      </c>
      <c r="AA29" s="133"/>
      <c r="AB29" s="133"/>
      <c r="AC29" s="180" t="s">
        <v>57</v>
      </c>
      <c r="AD29" s="133"/>
      <c r="AE29" s="133"/>
    </row>
    <row r="30" ht="25.2" spans="1:31">
      <c r="A30" s="130">
        <v>28</v>
      </c>
      <c r="B30" s="131" t="s">
        <v>770</v>
      </c>
      <c r="C30" s="130">
        <v>22251235</v>
      </c>
      <c r="D30" s="131" t="s">
        <v>731</v>
      </c>
      <c r="E30" s="131" t="s">
        <v>48</v>
      </c>
      <c r="F30" s="133">
        <v>176.67</v>
      </c>
      <c r="G30" s="130"/>
      <c r="H30" s="130"/>
      <c r="I30" s="161"/>
      <c r="J30" s="161"/>
      <c r="K30" s="130"/>
      <c r="L30" s="130"/>
      <c r="M30" s="130"/>
      <c r="N30" s="130"/>
      <c r="O30" s="130"/>
      <c r="P30" s="130"/>
      <c r="Q30" s="130"/>
      <c r="R30" s="130"/>
      <c r="S30" s="130"/>
      <c r="T30" s="130"/>
      <c r="U30" s="130"/>
      <c r="V30" s="161"/>
      <c r="W30" s="132" t="s">
        <v>41</v>
      </c>
      <c r="X30" s="133">
        <v>176.67</v>
      </c>
      <c r="Y30" s="130">
        <v>0</v>
      </c>
      <c r="Z30" s="133">
        <f>X30+Y30</f>
        <v>176.67</v>
      </c>
      <c r="AA30" s="133"/>
      <c r="AB30" s="133"/>
      <c r="AC30" s="180" t="s">
        <v>57</v>
      </c>
      <c r="AD30" s="133"/>
      <c r="AE30" s="133"/>
    </row>
    <row r="31" ht="25.2" spans="1:31">
      <c r="A31" s="130">
        <v>29</v>
      </c>
      <c r="B31" s="132" t="s">
        <v>771</v>
      </c>
      <c r="C31" s="130">
        <v>22251291</v>
      </c>
      <c r="D31" s="132" t="s">
        <v>731</v>
      </c>
      <c r="E31" s="132" t="s">
        <v>87</v>
      </c>
      <c r="F31" s="135">
        <v>175.2</v>
      </c>
      <c r="G31" s="130"/>
      <c r="H31" s="130"/>
      <c r="I31" s="161"/>
      <c r="J31" s="161"/>
      <c r="K31" s="130"/>
      <c r="L31" s="130"/>
      <c r="M31" s="130"/>
      <c r="N31" s="130"/>
      <c r="O31" s="130"/>
      <c r="P31" s="130"/>
      <c r="Q31" s="41"/>
      <c r="R31" s="137"/>
      <c r="S31" s="137"/>
      <c r="T31" s="137"/>
      <c r="U31" s="137"/>
      <c r="V31" s="161"/>
      <c r="W31" s="132" t="s">
        <v>41</v>
      </c>
      <c r="X31" s="135">
        <v>175.2</v>
      </c>
      <c r="Y31" s="130">
        <v>0</v>
      </c>
      <c r="Z31" s="133">
        <f>X31+Y31</f>
        <v>175.2</v>
      </c>
      <c r="AA31" s="133"/>
      <c r="AB31" s="133"/>
      <c r="AC31" s="180" t="s">
        <v>57</v>
      </c>
      <c r="AD31" s="133"/>
      <c r="AE31" s="133"/>
    </row>
    <row r="32" ht="25.2" spans="1:31">
      <c r="A32" s="130">
        <v>30</v>
      </c>
      <c r="B32" s="131" t="s">
        <v>772</v>
      </c>
      <c r="C32" s="130">
        <v>22251079</v>
      </c>
      <c r="D32" s="131" t="s">
        <v>731</v>
      </c>
      <c r="E32" s="131" t="s">
        <v>154</v>
      </c>
      <c r="F32" s="133">
        <v>174.2</v>
      </c>
      <c r="G32" s="133"/>
      <c r="H32" s="133"/>
      <c r="I32" s="159"/>
      <c r="J32" s="159"/>
      <c r="K32" s="159"/>
      <c r="L32" s="133"/>
      <c r="M32" s="159"/>
      <c r="N32" s="133"/>
      <c r="O32" s="159"/>
      <c r="P32" s="159"/>
      <c r="Q32" s="159"/>
      <c r="R32" s="159"/>
      <c r="S32" s="159"/>
      <c r="T32" s="159"/>
      <c r="U32" s="159"/>
      <c r="V32" s="133"/>
      <c r="W32" s="132" t="s">
        <v>41</v>
      </c>
      <c r="X32" s="133">
        <v>174.2</v>
      </c>
      <c r="Y32" s="133">
        <v>0</v>
      </c>
      <c r="Z32" s="133">
        <f>X32+Y32</f>
        <v>174.2</v>
      </c>
      <c r="AA32" s="181"/>
      <c r="AB32" s="133"/>
      <c r="AC32" s="180" t="s">
        <v>57</v>
      </c>
      <c r="AD32" s="133"/>
      <c r="AE32" s="133"/>
    </row>
    <row r="33" ht="37.2" spans="1:31">
      <c r="A33" s="130">
        <v>31</v>
      </c>
      <c r="B33" s="131" t="s">
        <v>773</v>
      </c>
      <c r="C33" s="130">
        <v>22251251</v>
      </c>
      <c r="D33" s="134" t="s">
        <v>753</v>
      </c>
      <c r="E33" s="134" t="s">
        <v>44</v>
      </c>
      <c r="F33" s="133">
        <v>171.2</v>
      </c>
      <c r="G33" s="133"/>
      <c r="H33" s="133"/>
      <c r="I33" s="133"/>
      <c r="J33" s="133"/>
      <c r="K33" s="133"/>
      <c r="L33" s="133"/>
      <c r="M33" s="133"/>
      <c r="N33" s="133"/>
      <c r="O33" s="133"/>
      <c r="P33" s="133"/>
      <c r="Q33" s="133"/>
      <c r="R33" s="133"/>
      <c r="S33" s="133"/>
      <c r="T33" s="133"/>
      <c r="U33" s="133"/>
      <c r="V33" s="134" t="s">
        <v>774</v>
      </c>
      <c r="W33" s="132" t="s">
        <v>41</v>
      </c>
      <c r="X33" s="133">
        <v>171.2</v>
      </c>
      <c r="Y33" s="133">
        <v>3</v>
      </c>
      <c r="Z33" s="133">
        <f>X33+Y33</f>
        <v>174.2</v>
      </c>
      <c r="AA33" s="157"/>
      <c r="AB33" s="133"/>
      <c r="AC33" s="180" t="s">
        <v>57</v>
      </c>
      <c r="AD33" s="133"/>
      <c r="AE33" s="133"/>
    </row>
    <row r="34" ht="25.2" spans="1:31">
      <c r="A34" s="130">
        <v>32</v>
      </c>
      <c r="B34" s="131" t="s">
        <v>775</v>
      </c>
      <c r="C34" s="130">
        <v>22251012</v>
      </c>
      <c r="D34" s="132" t="s">
        <v>731</v>
      </c>
      <c r="E34" s="131" t="s">
        <v>154</v>
      </c>
      <c r="F34" s="133">
        <v>174.11</v>
      </c>
      <c r="G34" s="133"/>
      <c r="H34" s="133"/>
      <c r="I34" s="159"/>
      <c r="J34" s="159"/>
      <c r="K34" s="159"/>
      <c r="L34" s="133"/>
      <c r="M34" s="159"/>
      <c r="N34" s="133"/>
      <c r="O34" s="159"/>
      <c r="P34" s="160"/>
      <c r="Q34" s="133"/>
      <c r="R34" s="133"/>
      <c r="S34" s="133"/>
      <c r="T34" s="133"/>
      <c r="U34" s="133"/>
      <c r="V34" s="133"/>
      <c r="W34" s="132" t="s">
        <v>41</v>
      </c>
      <c r="X34" s="133">
        <v>174</v>
      </c>
      <c r="Y34" s="133"/>
      <c r="Z34" s="133">
        <f>X34+Y34</f>
        <v>174</v>
      </c>
      <c r="AA34" s="181"/>
      <c r="AB34" s="133"/>
      <c r="AC34" s="180" t="s">
        <v>57</v>
      </c>
      <c r="AD34" s="133"/>
      <c r="AE34" s="133"/>
    </row>
    <row r="35" ht="25.2" spans="1:31">
      <c r="A35" s="130">
        <v>33</v>
      </c>
      <c r="B35" s="151" t="s">
        <v>776</v>
      </c>
      <c r="C35" s="130">
        <v>22251296</v>
      </c>
      <c r="D35" s="132" t="s">
        <v>731</v>
      </c>
      <c r="E35" s="130"/>
      <c r="F35" s="135">
        <v>172</v>
      </c>
      <c r="G35" s="130"/>
      <c r="H35" s="130"/>
      <c r="I35" s="161"/>
      <c r="J35" s="161"/>
      <c r="K35" s="130"/>
      <c r="L35" s="130"/>
      <c r="M35" s="130"/>
      <c r="N35" s="130"/>
      <c r="O35" s="130"/>
      <c r="P35" s="130"/>
      <c r="Q35" s="130"/>
      <c r="R35" s="130"/>
      <c r="S35" s="130"/>
      <c r="T35" s="130"/>
      <c r="U35" s="130"/>
      <c r="V35" s="161"/>
      <c r="W35" s="132" t="s">
        <v>41</v>
      </c>
      <c r="X35" s="135">
        <v>172</v>
      </c>
      <c r="Y35" s="130">
        <v>0</v>
      </c>
      <c r="Z35" s="133">
        <f>X35+Y35</f>
        <v>172</v>
      </c>
      <c r="AA35" s="133"/>
      <c r="AB35" s="133"/>
      <c r="AC35" s="180" t="s">
        <v>57</v>
      </c>
      <c r="AD35" s="133"/>
      <c r="AE35" s="133"/>
    </row>
    <row r="36" ht="25.2" spans="1:31">
      <c r="A36" s="130">
        <v>34</v>
      </c>
      <c r="B36" s="151" t="s">
        <v>777</v>
      </c>
      <c r="C36" s="130">
        <v>22251088</v>
      </c>
      <c r="D36" s="132" t="s">
        <v>731</v>
      </c>
      <c r="E36" s="155" t="s">
        <v>154</v>
      </c>
      <c r="F36" s="135">
        <v>168.87</v>
      </c>
      <c r="G36" s="130"/>
      <c r="H36" s="130"/>
      <c r="I36" s="161"/>
      <c r="J36" s="161"/>
      <c r="K36" s="130"/>
      <c r="L36" s="130"/>
      <c r="M36" s="130"/>
      <c r="N36" s="130"/>
      <c r="O36" s="130"/>
      <c r="P36" s="130"/>
      <c r="Q36" s="130"/>
      <c r="R36" s="130"/>
      <c r="S36" s="130"/>
      <c r="T36" s="130"/>
      <c r="U36" s="130"/>
      <c r="V36" s="161"/>
      <c r="W36" s="132" t="s">
        <v>41</v>
      </c>
      <c r="X36" s="135">
        <v>168.87</v>
      </c>
      <c r="Y36" s="130">
        <v>0</v>
      </c>
      <c r="Z36" s="133">
        <f>X36+Y36</f>
        <v>168.87</v>
      </c>
      <c r="AA36" s="133"/>
      <c r="AB36" s="133"/>
      <c r="AC36" s="180" t="s">
        <v>57</v>
      </c>
      <c r="AD36" s="133"/>
      <c r="AE36" s="133"/>
    </row>
    <row r="37" ht="25.2" spans="1:31">
      <c r="A37" s="130">
        <v>35</v>
      </c>
      <c r="B37" s="131" t="s">
        <v>778</v>
      </c>
      <c r="C37" s="41">
        <v>22251090</v>
      </c>
      <c r="D37" s="139" t="s">
        <v>753</v>
      </c>
      <c r="E37" s="156" t="s">
        <v>154</v>
      </c>
      <c r="F37" s="157">
        <v>164</v>
      </c>
      <c r="G37" s="157"/>
      <c r="H37" s="157"/>
      <c r="I37" s="171"/>
      <c r="J37" s="172"/>
      <c r="K37" s="173"/>
      <c r="L37" s="157"/>
      <c r="M37" s="174"/>
      <c r="N37" s="7"/>
      <c r="O37" s="173"/>
      <c r="P37" s="173"/>
      <c r="Q37" s="157"/>
      <c r="R37" s="157"/>
      <c r="S37" s="157"/>
      <c r="T37" s="157"/>
      <c r="U37" s="178"/>
      <c r="V37" s="133"/>
      <c r="W37" s="132" t="s">
        <v>41</v>
      </c>
      <c r="X37" s="7">
        <v>164</v>
      </c>
      <c r="Y37" s="157">
        <v>0</v>
      </c>
      <c r="Z37" s="157">
        <f>X37+Y37</f>
        <v>164</v>
      </c>
      <c r="AA37" s="133"/>
      <c r="AB37" s="133"/>
      <c r="AC37" s="180" t="s">
        <v>57</v>
      </c>
      <c r="AD37" s="133"/>
      <c r="AE37" s="133"/>
    </row>
    <row r="38" spans="1:31">
      <c r="A38" s="158"/>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c r="AB38" s="158"/>
      <c r="AC38" s="158"/>
      <c r="AD38" s="158"/>
      <c r="AE38" s="158"/>
    </row>
    <row r="39" ht="50.4" spans="1:31">
      <c r="A39" s="7">
        <v>1</v>
      </c>
      <c r="B39" s="8" t="s">
        <v>779</v>
      </c>
      <c r="C39" s="55">
        <v>22251303</v>
      </c>
      <c r="D39" s="6" t="s">
        <v>780</v>
      </c>
      <c r="E39" s="6" t="s">
        <v>781</v>
      </c>
      <c r="F39" s="8">
        <v>181.13</v>
      </c>
      <c r="G39" s="7"/>
      <c r="H39" s="7"/>
      <c r="I39" s="7"/>
      <c r="J39" s="7"/>
      <c r="K39" s="7"/>
      <c r="L39" s="7"/>
      <c r="M39" s="7"/>
      <c r="N39" s="7"/>
      <c r="O39" s="7"/>
      <c r="P39" s="7"/>
      <c r="Q39" s="55">
        <v>30</v>
      </c>
      <c r="R39" s="55"/>
      <c r="S39" s="55">
        <v>20</v>
      </c>
      <c r="T39" s="55"/>
      <c r="U39" s="55">
        <v>30</v>
      </c>
      <c r="V39" s="8" t="s">
        <v>782</v>
      </c>
      <c r="W39" s="6" t="s">
        <v>783</v>
      </c>
      <c r="X39" s="7">
        <v>181.13</v>
      </c>
      <c r="Y39" s="7">
        <v>85.6</v>
      </c>
      <c r="Z39" s="7">
        <v>266.73</v>
      </c>
      <c r="AA39" s="6" t="s">
        <v>784</v>
      </c>
      <c r="AB39" s="6" t="s">
        <v>784</v>
      </c>
      <c r="AC39" s="6" t="s">
        <v>783</v>
      </c>
      <c r="AD39" s="6" t="s">
        <v>784</v>
      </c>
      <c r="AE39" s="6" t="s">
        <v>784</v>
      </c>
    </row>
    <row r="40" ht="50.4" spans="1:31">
      <c r="A40" s="7">
        <v>2</v>
      </c>
      <c r="B40" s="8" t="s">
        <v>785</v>
      </c>
      <c r="C40" s="55">
        <v>22251129</v>
      </c>
      <c r="D40" s="6" t="s">
        <v>786</v>
      </c>
      <c r="E40" s="6" t="s">
        <v>781</v>
      </c>
      <c r="F40" s="55">
        <v>183.42</v>
      </c>
      <c r="G40" s="7"/>
      <c r="H40" s="7"/>
      <c r="I40" s="7"/>
      <c r="J40" s="7"/>
      <c r="K40" s="7"/>
      <c r="L40" s="7"/>
      <c r="M40" s="7"/>
      <c r="N40" s="7"/>
      <c r="O40" s="7"/>
      <c r="P40" s="7"/>
      <c r="Q40" s="55">
        <v>30</v>
      </c>
      <c r="R40" s="55"/>
      <c r="S40" s="55">
        <v>20</v>
      </c>
      <c r="T40" s="55"/>
      <c r="U40" s="55">
        <v>30</v>
      </c>
      <c r="V40" s="8" t="s">
        <v>787</v>
      </c>
      <c r="W40" s="6" t="s">
        <v>783</v>
      </c>
      <c r="X40" s="7">
        <v>183.42</v>
      </c>
      <c r="Y40" s="7">
        <v>81.6</v>
      </c>
      <c r="Z40" s="7">
        <v>265.02</v>
      </c>
      <c r="AA40" s="6" t="s">
        <v>784</v>
      </c>
      <c r="AB40" s="6" t="s">
        <v>784</v>
      </c>
      <c r="AC40" s="6" t="s">
        <v>783</v>
      </c>
      <c r="AD40" s="6" t="s">
        <v>784</v>
      </c>
      <c r="AE40" s="6" t="s">
        <v>784</v>
      </c>
    </row>
    <row r="41" ht="50.4" spans="1:31">
      <c r="A41" s="7">
        <v>3</v>
      </c>
      <c r="B41" s="8" t="s">
        <v>788</v>
      </c>
      <c r="C41" s="55">
        <v>22251348</v>
      </c>
      <c r="D41" s="6" t="s">
        <v>780</v>
      </c>
      <c r="E41" s="6" t="s">
        <v>781</v>
      </c>
      <c r="F41" s="55">
        <v>177.49</v>
      </c>
      <c r="G41" s="7"/>
      <c r="H41" s="7"/>
      <c r="I41" s="7"/>
      <c r="J41" s="7"/>
      <c r="K41" s="7"/>
      <c r="L41" s="7"/>
      <c r="M41" s="7"/>
      <c r="N41" s="7"/>
      <c r="O41" s="7"/>
      <c r="P41" s="7"/>
      <c r="Q41" s="55">
        <v>30</v>
      </c>
      <c r="R41" s="55"/>
      <c r="S41" s="55">
        <v>20</v>
      </c>
      <c r="T41" s="55"/>
      <c r="U41" s="55">
        <v>30</v>
      </c>
      <c r="V41" s="8" t="s">
        <v>789</v>
      </c>
      <c r="W41" s="6" t="s">
        <v>783</v>
      </c>
      <c r="X41" s="7">
        <v>177.49</v>
      </c>
      <c r="Y41" s="7">
        <v>85.6</v>
      </c>
      <c r="Z41" s="7">
        <v>263.09</v>
      </c>
      <c r="AA41" s="6" t="s">
        <v>784</v>
      </c>
      <c r="AB41" s="6" t="s">
        <v>784</v>
      </c>
      <c r="AC41" s="6" t="s">
        <v>783</v>
      </c>
      <c r="AD41" s="6" t="s">
        <v>784</v>
      </c>
      <c r="AE41" s="6" t="s">
        <v>784</v>
      </c>
    </row>
    <row r="42" ht="37.2" spans="1:31">
      <c r="A42" s="7">
        <v>4</v>
      </c>
      <c r="B42" s="8" t="s">
        <v>790</v>
      </c>
      <c r="C42" s="55">
        <v>22251257</v>
      </c>
      <c r="D42" s="6" t="s">
        <v>786</v>
      </c>
      <c r="E42" s="6" t="s">
        <v>781</v>
      </c>
      <c r="F42" s="55">
        <v>178.9</v>
      </c>
      <c r="G42" s="7"/>
      <c r="H42" s="7"/>
      <c r="I42" s="7"/>
      <c r="J42" s="7"/>
      <c r="K42" s="7"/>
      <c r="L42" s="7"/>
      <c r="M42" s="7"/>
      <c r="N42" s="7"/>
      <c r="O42" s="7"/>
      <c r="P42" s="7"/>
      <c r="Q42" s="55">
        <v>22.5</v>
      </c>
      <c r="R42" s="55"/>
      <c r="S42" s="55">
        <v>20</v>
      </c>
      <c r="T42" s="55"/>
      <c r="U42" s="55">
        <v>30</v>
      </c>
      <c r="V42" s="8" t="s">
        <v>791</v>
      </c>
      <c r="W42" s="6" t="s">
        <v>783</v>
      </c>
      <c r="X42" s="7">
        <v>178.9</v>
      </c>
      <c r="Y42" s="7">
        <v>76.5</v>
      </c>
      <c r="Z42" s="7">
        <v>255.4</v>
      </c>
      <c r="AA42" s="6" t="s">
        <v>784</v>
      </c>
      <c r="AB42" s="6" t="s">
        <v>784</v>
      </c>
      <c r="AC42" s="6" t="s">
        <v>783</v>
      </c>
      <c r="AD42" s="6" t="s">
        <v>784</v>
      </c>
      <c r="AE42" s="6" t="s">
        <v>784</v>
      </c>
    </row>
    <row r="43" ht="25.2" spans="1:31">
      <c r="A43" s="7">
        <v>5</v>
      </c>
      <c r="B43" s="8" t="s">
        <v>792</v>
      </c>
      <c r="C43" s="55">
        <v>22251083</v>
      </c>
      <c r="D43" s="6" t="s">
        <v>786</v>
      </c>
      <c r="E43" s="6" t="s">
        <v>793</v>
      </c>
      <c r="F43" s="55">
        <v>174.64</v>
      </c>
      <c r="G43" s="7"/>
      <c r="H43" s="7"/>
      <c r="I43" s="7"/>
      <c r="J43" s="7"/>
      <c r="K43" s="7"/>
      <c r="L43" s="7"/>
      <c r="M43" s="7"/>
      <c r="N43" s="7"/>
      <c r="O43" s="7"/>
      <c r="P43" s="7"/>
      <c r="Q43" s="55">
        <v>30</v>
      </c>
      <c r="R43" s="55"/>
      <c r="S43" s="8">
        <v>20</v>
      </c>
      <c r="T43" s="55"/>
      <c r="U43" s="55">
        <v>30</v>
      </c>
      <c r="V43" s="55"/>
      <c r="W43" s="6" t="s">
        <v>783</v>
      </c>
      <c r="X43" s="7">
        <v>174.64</v>
      </c>
      <c r="Y43" s="7">
        <v>80</v>
      </c>
      <c r="Z43" s="7">
        <v>254.64</v>
      </c>
      <c r="AA43" s="6" t="s">
        <v>784</v>
      </c>
      <c r="AB43" s="6" t="s">
        <v>784</v>
      </c>
      <c r="AC43" s="6" t="s">
        <v>783</v>
      </c>
      <c r="AD43" s="6" t="s">
        <v>784</v>
      </c>
      <c r="AE43" s="6" t="s">
        <v>784</v>
      </c>
    </row>
    <row r="44" ht="62.4" spans="1:31">
      <c r="A44" s="7">
        <v>6</v>
      </c>
      <c r="B44" s="55" t="s">
        <v>794</v>
      </c>
      <c r="C44" s="55">
        <v>22251217</v>
      </c>
      <c r="D44" s="6" t="s">
        <v>786</v>
      </c>
      <c r="E44" s="6" t="s">
        <v>781</v>
      </c>
      <c r="F44" s="55">
        <v>172.47</v>
      </c>
      <c r="G44" s="7"/>
      <c r="H44" s="7"/>
      <c r="I44" s="7"/>
      <c r="J44" s="7"/>
      <c r="K44" s="7"/>
      <c r="L44" s="7"/>
      <c r="M44" s="7"/>
      <c r="N44" s="7"/>
      <c r="O44" s="7"/>
      <c r="P44" s="7"/>
      <c r="Q44" s="55">
        <v>30</v>
      </c>
      <c r="R44" s="55"/>
      <c r="S44" s="55">
        <v>10</v>
      </c>
      <c r="T44" s="55"/>
      <c r="U44" s="55">
        <v>30</v>
      </c>
      <c r="V44" s="55" t="s">
        <v>795</v>
      </c>
      <c r="W44" s="6" t="s">
        <v>783</v>
      </c>
      <c r="X44" s="7">
        <v>172.47</v>
      </c>
      <c r="Y44" s="7">
        <v>71.8</v>
      </c>
      <c r="Z44" s="7">
        <v>244.27</v>
      </c>
      <c r="AA44" s="7"/>
      <c r="AB44" s="6" t="s">
        <v>784</v>
      </c>
      <c r="AC44" s="6" t="s">
        <v>783</v>
      </c>
      <c r="AD44" s="6" t="s">
        <v>784</v>
      </c>
      <c r="AE44" s="7"/>
    </row>
    <row r="45" ht="25.2" spans="1:31">
      <c r="A45" s="7">
        <v>7</v>
      </c>
      <c r="B45" s="8" t="s">
        <v>796</v>
      </c>
      <c r="C45" s="55">
        <v>22251283</v>
      </c>
      <c r="D45" s="6" t="s">
        <v>786</v>
      </c>
      <c r="E45" s="6" t="s">
        <v>793</v>
      </c>
      <c r="F45" s="55">
        <v>182.31</v>
      </c>
      <c r="G45" s="7"/>
      <c r="H45" s="7"/>
      <c r="I45" s="7"/>
      <c r="J45" s="7"/>
      <c r="K45" s="7"/>
      <c r="L45" s="7"/>
      <c r="M45" s="7"/>
      <c r="N45" s="7"/>
      <c r="O45" s="7"/>
      <c r="P45" s="7"/>
      <c r="Q45" s="55">
        <v>30</v>
      </c>
      <c r="R45" s="55"/>
      <c r="S45" s="55">
        <v>10</v>
      </c>
      <c r="T45" s="55"/>
      <c r="U45" s="55"/>
      <c r="V45" s="55"/>
      <c r="W45" s="6" t="s">
        <v>783</v>
      </c>
      <c r="X45" s="7">
        <v>182.31</v>
      </c>
      <c r="Y45" s="7">
        <v>40</v>
      </c>
      <c r="Z45" s="7">
        <v>222.31</v>
      </c>
      <c r="AA45" s="6" t="s">
        <v>784</v>
      </c>
      <c r="AB45" s="6" t="s">
        <v>784</v>
      </c>
      <c r="AC45" s="6" t="s">
        <v>783</v>
      </c>
      <c r="AD45" s="6" t="s">
        <v>784</v>
      </c>
      <c r="AE45" s="6" t="s">
        <v>784</v>
      </c>
    </row>
    <row r="46" ht="25.2" spans="1:31">
      <c r="A46" s="7">
        <v>8</v>
      </c>
      <c r="B46" s="8" t="s">
        <v>797</v>
      </c>
      <c r="C46" s="55">
        <v>22251260</v>
      </c>
      <c r="D46" s="6" t="s">
        <v>786</v>
      </c>
      <c r="E46" s="6" t="s">
        <v>793</v>
      </c>
      <c r="F46" s="55">
        <v>174.57</v>
      </c>
      <c r="G46" s="7"/>
      <c r="H46" s="7"/>
      <c r="I46" s="7"/>
      <c r="J46" s="7"/>
      <c r="K46" s="7"/>
      <c r="L46" s="7"/>
      <c r="M46" s="7"/>
      <c r="N46" s="7"/>
      <c r="O46" s="7"/>
      <c r="P46" s="7"/>
      <c r="Q46" s="55">
        <v>18</v>
      </c>
      <c r="R46" s="55"/>
      <c r="S46" s="55">
        <v>20</v>
      </c>
      <c r="T46" s="55"/>
      <c r="U46" s="55">
        <v>7.5</v>
      </c>
      <c r="V46" s="55"/>
      <c r="W46" s="6" t="s">
        <v>783</v>
      </c>
      <c r="X46" s="7">
        <v>174.57</v>
      </c>
      <c r="Y46" s="7">
        <v>45.5</v>
      </c>
      <c r="Z46" s="7">
        <v>220.07</v>
      </c>
      <c r="AA46" s="7"/>
      <c r="AB46" s="6" t="s">
        <v>784</v>
      </c>
      <c r="AC46" s="6" t="s">
        <v>783</v>
      </c>
      <c r="AD46" s="6" t="s">
        <v>784</v>
      </c>
      <c r="AE46" s="7"/>
    </row>
    <row r="47" ht="25.2" spans="1:31">
      <c r="A47" s="7">
        <v>9</v>
      </c>
      <c r="B47" s="8" t="s">
        <v>798</v>
      </c>
      <c r="C47" s="55">
        <v>22251209</v>
      </c>
      <c r="D47" s="6" t="s">
        <v>786</v>
      </c>
      <c r="E47" s="6" t="s">
        <v>793</v>
      </c>
      <c r="F47" s="55">
        <v>172.86</v>
      </c>
      <c r="G47" s="7"/>
      <c r="H47" s="7"/>
      <c r="I47" s="7"/>
      <c r="J47" s="7"/>
      <c r="K47" s="7"/>
      <c r="L47" s="7"/>
      <c r="M47" s="7"/>
      <c r="N47" s="7"/>
      <c r="O47" s="7"/>
      <c r="P47" s="7"/>
      <c r="Q47" s="55">
        <v>3.75</v>
      </c>
      <c r="R47" s="55"/>
      <c r="S47" s="55">
        <v>10</v>
      </c>
      <c r="T47" s="55"/>
      <c r="U47" s="55">
        <v>30</v>
      </c>
      <c r="V47" s="55"/>
      <c r="W47" s="6" t="s">
        <v>783</v>
      </c>
      <c r="X47" s="7">
        <v>172.86</v>
      </c>
      <c r="Y47" s="7">
        <v>43.75</v>
      </c>
      <c r="Z47" s="7">
        <v>216.61</v>
      </c>
      <c r="AA47" s="7"/>
      <c r="AB47" s="6" t="s">
        <v>784</v>
      </c>
      <c r="AC47" s="6" t="s">
        <v>783</v>
      </c>
      <c r="AD47" s="6" t="s">
        <v>784</v>
      </c>
      <c r="AE47" s="7"/>
    </row>
    <row r="48" ht="50.4" spans="1:31">
      <c r="A48" s="7">
        <v>10</v>
      </c>
      <c r="B48" s="8" t="s">
        <v>799</v>
      </c>
      <c r="C48" s="55">
        <v>22251086</v>
      </c>
      <c r="D48" s="6" t="s">
        <v>786</v>
      </c>
      <c r="E48" s="6" t="s">
        <v>781</v>
      </c>
      <c r="F48" s="55">
        <v>166</v>
      </c>
      <c r="G48" s="7"/>
      <c r="H48" s="7"/>
      <c r="I48" s="7"/>
      <c r="J48" s="7"/>
      <c r="K48" s="7"/>
      <c r="L48" s="7"/>
      <c r="M48" s="7"/>
      <c r="N48" s="7"/>
      <c r="O48" s="7"/>
      <c r="P48" s="7"/>
      <c r="Q48" s="55">
        <v>17.5</v>
      </c>
      <c r="R48" s="55"/>
      <c r="S48" s="55">
        <v>10</v>
      </c>
      <c r="T48" s="55"/>
      <c r="U48" s="55">
        <v>15</v>
      </c>
      <c r="V48" s="8" t="s">
        <v>800</v>
      </c>
      <c r="W48" s="6" t="s">
        <v>783</v>
      </c>
      <c r="X48" s="7">
        <v>166</v>
      </c>
      <c r="Y48" s="7">
        <v>44.1</v>
      </c>
      <c r="Z48" s="7">
        <v>210.1</v>
      </c>
      <c r="AA48" s="7"/>
      <c r="AB48" s="6" t="s">
        <v>784</v>
      </c>
      <c r="AC48" s="6" t="s">
        <v>783</v>
      </c>
      <c r="AD48" s="6" t="s">
        <v>784</v>
      </c>
      <c r="AE48" s="7"/>
    </row>
    <row r="49" ht="25.2" spans="1:31">
      <c r="A49" s="7">
        <v>11</v>
      </c>
      <c r="B49" s="8" t="s">
        <v>801</v>
      </c>
      <c r="C49" s="55">
        <v>22251310</v>
      </c>
      <c r="D49" s="6" t="s">
        <v>786</v>
      </c>
      <c r="E49" s="6" t="s">
        <v>793</v>
      </c>
      <c r="F49" s="55">
        <v>166.2</v>
      </c>
      <c r="G49" s="7"/>
      <c r="H49" s="7"/>
      <c r="I49" s="7"/>
      <c r="J49" s="7"/>
      <c r="K49" s="7"/>
      <c r="L49" s="7"/>
      <c r="M49" s="7"/>
      <c r="N49" s="7"/>
      <c r="O49" s="7"/>
      <c r="P49" s="7"/>
      <c r="Q49" s="55">
        <v>15</v>
      </c>
      <c r="R49" s="55"/>
      <c r="S49" s="55">
        <v>10</v>
      </c>
      <c r="T49" s="55"/>
      <c r="U49" s="55">
        <v>15</v>
      </c>
      <c r="V49" s="55"/>
      <c r="W49" s="6" t="s">
        <v>783</v>
      </c>
      <c r="X49" s="7">
        <v>166.2</v>
      </c>
      <c r="Y49" s="7">
        <v>40</v>
      </c>
      <c r="Z49" s="7">
        <v>206.2</v>
      </c>
      <c r="AA49" s="7"/>
      <c r="AB49" s="6" t="s">
        <v>784</v>
      </c>
      <c r="AC49" s="6" t="s">
        <v>783</v>
      </c>
      <c r="AD49" s="6" t="s">
        <v>784</v>
      </c>
      <c r="AE49" s="7"/>
    </row>
    <row r="50" ht="25.2" spans="1:31">
      <c r="A50" s="7">
        <v>12</v>
      </c>
      <c r="B50" s="8" t="s">
        <v>802</v>
      </c>
      <c r="C50" s="55">
        <v>22251169</v>
      </c>
      <c r="D50" s="6" t="s">
        <v>786</v>
      </c>
      <c r="E50" s="6" t="s">
        <v>793</v>
      </c>
      <c r="F50" s="55">
        <v>178.17</v>
      </c>
      <c r="G50" s="7"/>
      <c r="H50" s="7"/>
      <c r="I50" s="7"/>
      <c r="J50" s="7"/>
      <c r="K50" s="7"/>
      <c r="L50" s="7"/>
      <c r="M50" s="7"/>
      <c r="N50" s="7"/>
      <c r="O50" s="7"/>
      <c r="P50" s="7"/>
      <c r="Q50" s="55">
        <v>16.25</v>
      </c>
      <c r="R50" s="55"/>
      <c r="S50" s="55">
        <v>10</v>
      </c>
      <c r="T50" s="55"/>
      <c r="U50" s="55"/>
      <c r="V50" s="55"/>
      <c r="W50" s="6" t="s">
        <v>783</v>
      </c>
      <c r="X50" s="7">
        <v>178.17</v>
      </c>
      <c r="Y50" s="7">
        <v>26.25</v>
      </c>
      <c r="Z50" s="7">
        <v>204.42</v>
      </c>
      <c r="AA50" s="6" t="s">
        <v>784</v>
      </c>
      <c r="AB50" s="6" t="s">
        <v>784</v>
      </c>
      <c r="AC50" s="6" t="s">
        <v>783</v>
      </c>
      <c r="AD50" s="6" t="s">
        <v>784</v>
      </c>
      <c r="AE50" s="6" t="s">
        <v>784</v>
      </c>
    </row>
    <row r="51" ht="25.2" spans="1:31">
      <c r="A51" s="7">
        <v>13</v>
      </c>
      <c r="B51" s="8" t="s">
        <v>803</v>
      </c>
      <c r="C51" s="55">
        <v>22251278</v>
      </c>
      <c r="D51" s="6" t="s">
        <v>786</v>
      </c>
      <c r="E51" s="6" t="s">
        <v>793</v>
      </c>
      <c r="F51" s="55">
        <v>179.38</v>
      </c>
      <c r="G51" s="7" t="s">
        <v>429</v>
      </c>
      <c r="H51" s="7"/>
      <c r="I51" s="7"/>
      <c r="J51" s="7"/>
      <c r="K51" s="7"/>
      <c r="L51" s="7"/>
      <c r="M51" s="7"/>
      <c r="N51" s="7"/>
      <c r="O51" s="7"/>
      <c r="P51" s="7"/>
      <c r="Q51" s="55">
        <v>5</v>
      </c>
      <c r="R51" s="55"/>
      <c r="S51" s="55">
        <v>10</v>
      </c>
      <c r="T51" s="55"/>
      <c r="U51" s="55"/>
      <c r="V51" s="55"/>
      <c r="W51" s="6" t="s">
        <v>783</v>
      </c>
      <c r="X51" s="7">
        <v>181.38</v>
      </c>
      <c r="Y51" s="7">
        <v>15</v>
      </c>
      <c r="Z51" s="7">
        <v>196.38</v>
      </c>
      <c r="AA51" s="6" t="s">
        <v>784</v>
      </c>
      <c r="AB51" s="6" t="s">
        <v>784</v>
      </c>
      <c r="AC51" s="6" t="s">
        <v>783</v>
      </c>
      <c r="AD51" s="6" t="s">
        <v>784</v>
      </c>
      <c r="AE51" s="6" t="s">
        <v>784</v>
      </c>
    </row>
    <row r="52" ht="25.2" spans="1:31">
      <c r="A52" s="7">
        <v>14</v>
      </c>
      <c r="B52" s="55" t="s">
        <v>804</v>
      </c>
      <c r="C52" s="55">
        <v>22251098</v>
      </c>
      <c r="D52" s="6" t="s">
        <v>786</v>
      </c>
      <c r="E52" s="6" t="s">
        <v>793</v>
      </c>
      <c r="F52" s="55">
        <v>181.47</v>
      </c>
      <c r="G52" s="7"/>
      <c r="H52" s="7"/>
      <c r="I52" s="7"/>
      <c r="J52" s="7"/>
      <c r="K52" s="7"/>
      <c r="L52" s="7"/>
      <c r="M52" s="7"/>
      <c r="N52" s="7"/>
      <c r="O52" s="7"/>
      <c r="P52" s="7"/>
      <c r="Q52" s="55">
        <v>12.5</v>
      </c>
      <c r="R52" s="55"/>
      <c r="S52" s="55"/>
      <c r="T52" s="55"/>
      <c r="U52" s="55"/>
      <c r="V52" s="55"/>
      <c r="W52" s="6" t="s">
        <v>783</v>
      </c>
      <c r="X52" s="7">
        <v>181.47</v>
      </c>
      <c r="Y52" s="7">
        <v>12.5</v>
      </c>
      <c r="Z52" s="7">
        <v>193.97</v>
      </c>
      <c r="AA52" s="6" t="s">
        <v>784</v>
      </c>
      <c r="AB52" s="6"/>
      <c r="AC52" s="182" t="s">
        <v>57</v>
      </c>
      <c r="AD52" s="7"/>
      <c r="AE52" s="7"/>
    </row>
    <row r="53" ht="25.2" spans="1:31">
      <c r="A53" s="7">
        <v>15</v>
      </c>
      <c r="B53" s="8" t="s">
        <v>805</v>
      </c>
      <c r="C53" s="55">
        <v>22251210</v>
      </c>
      <c r="D53" s="6" t="s">
        <v>786</v>
      </c>
      <c r="E53" s="6" t="s">
        <v>793</v>
      </c>
      <c r="F53" s="55">
        <v>170.87</v>
      </c>
      <c r="G53" s="7" t="s">
        <v>45</v>
      </c>
      <c r="H53" s="7"/>
      <c r="I53" s="7"/>
      <c r="J53" s="7"/>
      <c r="K53" s="7"/>
      <c r="L53" s="7"/>
      <c r="M53" s="7"/>
      <c r="N53" s="7"/>
      <c r="O53" s="7"/>
      <c r="P53" s="7"/>
      <c r="Q53" s="55">
        <v>5</v>
      </c>
      <c r="R53" s="55"/>
      <c r="S53" s="55">
        <v>10</v>
      </c>
      <c r="T53" s="55"/>
      <c r="U53" s="55"/>
      <c r="V53" s="55"/>
      <c r="W53" s="6" t="s">
        <v>783</v>
      </c>
      <c r="X53" s="7">
        <v>178.87</v>
      </c>
      <c r="Y53" s="7">
        <v>15</v>
      </c>
      <c r="Z53" s="7">
        <v>193.87</v>
      </c>
      <c r="AA53" s="6" t="s">
        <v>784</v>
      </c>
      <c r="AB53" s="6" t="s">
        <v>784</v>
      </c>
      <c r="AC53" s="182" t="s">
        <v>57</v>
      </c>
      <c r="AD53" s="7"/>
      <c r="AE53" s="6"/>
    </row>
    <row r="54" ht="25.2" spans="1:31">
      <c r="A54" s="7">
        <v>16</v>
      </c>
      <c r="B54" s="8" t="s">
        <v>806</v>
      </c>
      <c r="C54" s="55">
        <v>22251263</v>
      </c>
      <c r="D54" s="6" t="s">
        <v>786</v>
      </c>
      <c r="E54" s="6" t="s">
        <v>793</v>
      </c>
      <c r="F54" s="55">
        <v>179.54</v>
      </c>
      <c r="G54" s="7"/>
      <c r="H54" s="7"/>
      <c r="I54" s="7"/>
      <c r="J54" s="7"/>
      <c r="K54" s="7"/>
      <c r="L54" s="7"/>
      <c r="M54" s="7"/>
      <c r="N54" s="7"/>
      <c r="O54" s="7"/>
      <c r="P54" s="7"/>
      <c r="Q54" s="55">
        <v>5</v>
      </c>
      <c r="R54" s="55"/>
      <c r="S54" s="55"/>
      <c r="T54" s="55"/>
      <c r="U54" s="55"/>
      <c r="V54" s="8" t="s">
        <v>807</v>
      </c>
      <c r="W54" s="6" t="s">
        <v>783</v>
      </c>
      <c r="X54" s="7">
        <v>179.54</v>
      </c>
      <c r="Y54" s="7">
        <v>7.5</v>
      </c>
      <c r="Z54" s="7">
        <v>187.04</v>
      </c>
      <c r="AA54" s="6" t="s">
        <v>784</v>
      </c>
      <c r="AB54" s="7"/>
      <c r="AC54" s="182" t="s">
        <v>57</v>
      </c>
      <c r="AD54" s="7"/>
      <c r="AE54" s="7"/>
    </row>
    <row r="55" ht="25.2" spans="1:31">
      <c r="A55" s="7">
        <v>17</v>
      </c>
      <c r="B55" s="8" t="s">
        <v>808</v>
      </c>
      <c r="C55" s="55">
        <v>22251297</v>
      </c>
      <c r="D55" s="6" t="s">
        <v>786</v>
      </c>
      <c r="E55" s="6" t="s">
        <v>793</v>
      </c>
      <c r="F55" s="55">
        <v>175.6</v>
      </c>
      <c r="G55" s="7"/>
      <c r="H55" s="7"/>
      <c r="I55" s="7"/>
      <c r="J55" s="7"/>
      <c r="K55" s="7"/>
      <c r="L55" s="7"/>
      <c r="M55" s="7"/>
      <c r="N55" s="7"/>
      <c r="O55" s="7"/>
      <c r="P55" s="7"/>
      <c r="Q55" s="55">
        <v>5</v>
      </c>
      <c r="R55" s="55"/>
      <c r="S55" s="55"/>
      <c r="T55" s="55"/>
      <c r="U55" s="55"/>
      <c r="V55" s="55"/>
      <c r="W55" s="6" t="s">
        <v>783</v>
      </c>
      <c r="X55" s="7">
        <v>175.6</v>
      </c>
      <c r="Y55" s="7">
        <v>5</v>
      </c>
      <c r="Z55" s="7">
        <v>180.5</v>
      </c>
      <c r="AA55" s="6" t="s">
        <v>784</v>
      </c>
      <c r="AB55" s="7"/>
      <c r="AC55" s="182" t="s">
        <v>57</v>
      </c>
      <c r="AD55" s="7"/>
      <c r="AE55" s="7"/>
    </row>
    <row r="56" ht="25.2" spans="1:31">
      <c r="A56" s="7">
        <v>18</v>
      </c>
      <c r="B56" s="55" t="s">
        <v>809</v>
      </c>
      <c r="C56" s="55">
        <v>22251054</v>
      </c>
      <c r="D56" s="6" t="s">
        <v>786</v>
      </c>
      <c r="E56" s="6" t="s">
        <v>793</v>
      </c>
      <c r="F56" s="55">
        <v>178.53</v>
      </c>
      <c r="G56" s="7"/>
      <c r="H56" s="7"/>
      <c r="I56" s="7"/>
      <c r="J56" s="7"/>
      <c r="K56" s="7"/>
      <c r="L56" s="7"/>
      <c r="M56" s="7"/>
      <c r="N56" s="7"/>
      <c r="O56" s="7"/>
      <c r="P56" s="7"/>
      <c r="Q56" s="55"/>
      <c r="R56" s="55"/>
      <c r="S56" s="55"/>
      <c r="T56" s="55"/>
      <c r="U56" s="55"/>
      <c r="V56" s="55"/>
      <c r="W56" s="6" t="s">
        <v>783</v>
      </c>
      <c r="X56" s="7">
        <v>178.53</v>
      </c>
      <c r="Y56" s="7">
        <v>0</v>
      </c>
      <c r="Z56" s="7">
        <v>178.53</v>
      </c>
      <c r="AA56" s="6" t="s">
        <v>784</v>
      </c>
      <c r="AB56" s="7"/>
      <c r="AC56" s="182" t="s">
        <v>57</v>
      </c>
      <c r="AD56" s="7"/>
      <c r="AE56" s="7"/>
    </row>
    <row r="57" ht="25.2" spans="1:31">
      <c r="A57" s="7">
        <v>19</v>
      </c>
      <c r="B57" s="8" t="s">
        <v>810</v>
      </c>
      <c r="C57" s="55">
        <v>22251104</v>
      </c>
      <c r="D57" s="6" t="s">
        <v>786</v>
      </c>
      <c r="E57" s="6" t="s">
        <v>793</v>
      </c>
      <c r="F57" s="55">
        <v>173.35</v>
      </c>
      <c r="G57" s="7"/>
      <c r="H57" s="7"/>
      <c r="I57" s="7"/>
      <c r="J57" s="7"/>
      <c r="K57" s="7"/>
      <c r="L57" s="7"/>
      <c r="M57" s="7"/>
      <c r="N57" s="7"/>
      <c r="O57" s="7"/>
      <c r="P57" s="7"/>
      <c r="Q57" s="55">
        <v>5</v>
      </c>
      <c r="R57" s="55"/>
      <c r="S57" s="55"/>
      <c r="T57" s="55"/>
      <c r="U57" s="55"/>
      <c r="V57" s="55"/>
      <c r="W57" s="6" t="s">
        <v>783</v>
      </c>
      <c r="X57" s="7">
        <v>173.35</v>
      </c>
      <c r="Y57" s="7">
        <v>5</v>
      </c>
      <c r="Z57" s="7">
        <v>178.35</v>
      </c>
      <c r="AA57" s="7"/>
      <c r="AB57" s="7"/>
      <c r="AC57" s="182" t="s">
        <v>57</v>
      </c>
      <c r="AD57" s="7"/>
      <c r="AE57" s="7"/>
    </row>
    <row r="58" ht="25.2" spans="1:31">
      <c r="A58" s="7">
        <v>20</v>
      </c>
      <c r="B58" s="8" t="s">
        <v>811</v>
      </c>
      <c r="C58" s="55">
        <v>22251020</v>
      </c>
      <c r="D58" s="6" t="s">
        <v>786</v>
      </c>
      <c r="E58" s="6" t="s">
        <v>793</v>
      </c>
      <c r="F58" s="55">
        <v>172.3</v>
      </c>
      <c r="G58" s="7"/>
      <c r="H58" s="7"/>
      <c r="I58" s="7"/>
      <c r="J58" s="7"/>
      <c r="K58" s="7"/>
      <c r="L58" s="7"/>
      <c r="M58" s="7"/>
      <c r="N58" s="7"/>
      <c r="O58" s="7"/>
      <c r="P58" s="7"/>
      <c r="Q58" s="55">
        <v>5</v>
      </c>
      <c r="R58" s="55"/>
      <c r="S58" s="55"/>
      <c r="T58" s="55"/>
      <c r="U58" s="55"/>
      <c r="V58" s="55"/>
      <c r="W58" s="6" t="s">
        <v>783</v>
      </c>
      <c r="X58" s="7">
        <v>172.3</v>
      </c>
      <c r="Y58" s="7">
        <v>5</v>
      </c>
      <c r="Z58" s="7">
        <v>177.3</v>
      </c>
      <c r="AA58" s="7"/>
      <c r="AB58" s="7"/>
      <c r="AC58" s="182" t="s">
        <v>57</v>
      </c>
      <c r="AD58" s="7"/>
      <c r="AE58" s="7"/>
    </row>
    <row r="59" ht="25.2" spans="1:31">
      <c r="A59" s="7">
        <v>21</v>
      </c>
      <c r="B59" s="8" t="s">
        <v>812</v>
      </c>
      <c r="C59" s="55">
        <v>22251176</v>
      </c>
      <c r="D59" s="6" t="s">
        <v>786</v>
      </c>
      <c r="E59" s="6" t="s">
        <v>793</v>
      </c>
      <c r="F59" s="55">
        <v>176.82</v>
      </c>
      <c r="G59" s="7"/>
      <c r="H59" s="7"/>
      <c r="I59" s="7"/>
      <c r="J59" s="7"/>
      <c r="K59" s="7"/>
      <c r="L59" s="7"/>
      <c r="M59" s="7"/>
      <c r="N59" s="7"/>
      <c r="O59" s="7"/>
      <c r="P59" s="7"/>
      <c r="Q59" s="55"/>
      <c r="R59" s="55"/>
      <c r="S59" s="55"/>
      <c r="T59" s="55"/>
      <c r="U59" s="55"/>
      <c r="V59" s="55"/>
      <c r="W59" s="6" t="s">
        <v>783</v>
      </c>
      <c r="X59" s="7">
        <v>176.82</v>
      </c>
      <c r="Y59" s="7">
        <v>0</v>
      </c>
      <c r="Z59" s="7">
        <v>176.82</v>
      </c>
      <c r="AA59" s="6" t="s">
        <v>784</v>
      </c>
      <c r="AB59" s="7"/>
      <c r="AC59" s="182" t="s">
        <v>57</v>
      </c>
      <c r="AD59" s="7"/>
      <c r="AE59" s="7"/>
    </row>
    <row r="60" ht="62.4" spans="1:31">
      <c r="A60" s="7">
        <v>22</v>
      </c>
      <c r="B60" s="8" t="s">
        <v>813</v>
      </c>
      <c r="C60" s="55">
        <v>22251018</v>
      </c>
      <c r="D60" s="6" t="s">
        <v>786</v>
      </c>
      <c r="E60" s="6" t="s">
        <v>781</v>
      </c>
      <c r="F60" s="55">
        <v>169.6</v>
      </c>
      <c r="G60" s="7"/>
      <c r="H60" s="7"/>
      <c r="I60" s="7"/>
      <c r="J60" s="7"/>
      <c r="K60" s="7"/>
      <c r="L60" s="7"/>
      <c r="M60" s="7"/>
      <c r="N60" s="7"/>
      <c r="O60" s="7"/>
      <c r="P60" s="7"/>
      <c r="Q60" s="55">
        <v>5</v>
      </c>
      <c r="R60" s="55"/>
      <c r="S60" s="55"/>
      <c r="T60" s="55"/>
      <c r="U60" s="55"/>
      <c r="V60" s="8" t="s">
        <v>814</v>
      </c>
      <c r="W60" s="6" t="s">
        <v>783</v>
      </c>
      <c r="X60" s="7">
        <v>169.6</v>
      </c>
      <c r="Y60" s="7">
        <v>6.6</v>
      </c>
      <c r="Z60" s="7">
        <v>176.2</v>
      </c>
      <c r="AA60" s="7"/>
      <c r="AB60" s="7"/>
      <c r="AC60" s="182" t="s">
        <v>57</v>
      </c>
      <c r="AD60" s="7"/>
      <c r="AE60" s="7"/>
    </row>
    <row r="61" ht="25.2" spans="1:31">
      <c r="A61" s="7">
        <v>23</v>
      </c>
      <c r="B61" s="8" t="s">
        <v>815</v>
      </c>
      <c r="C61" s="55">
        <v>22251192</v>
      </c>
      <c r="D61" s="6" t="s">
        <v>786</v>
      </c>
      <c r="E61" s="6" t="s">
        <v>793</v>
      </c>
      <c r="F61" s="55">
        <v>174.87</v>
      </c>
      <c r="G61" s="7"/>
      <c r="H61" s="7"/>
      <c r="I61" s="7"/>
      <c r="J61" s="7"/>
      <c r="K61" s="7"/>
      <c r="L61" s="7"/>
      <c r="M61" s="7"/>
      <c r="N61" s="7"/>
      <c r="O61" s="7"/>
      <c r="P61" s="7"/>
      <c r="Q61" s="55"/>
      <c r="R61" s="55"/>
      <c r="S61" s="55"/>
      <c r="T61" s="55"/>
      <c r="U61" s="55"/>
      <c r="V61" s="55"/>
      <c r="W61" s="6" t="s">
        <v>783</v>
      </c>
      <c r="X61" s="7">
        <v>174.87</v>
      </c>
      <c r="Y61" s="7">
        <v>0</v>
      </c>
      <c r="Z61" s="7">
        <v>174.87</v>
      </c>
      <c r="AA61" s="7"/>
      <c r="AB61" s="7"/>
      <c r="AC61" s="182" t="s">
        <v>57</v>
      </c>
      <c r="AD61" s="7"/>
      <c r="AE61" s="7"/>
    </row>
    <row r="62" ht="25.2" spans="1:31">
      <c r="A62" s="7">
        <v>24</v>
      </c>
      <c r="B62" s="8" t="s">
        <v>816</v>
      </c>
      <c r="C62" s="55">
        <v>22251123</v>
      </c>
      <c r="D62" s="6" t="s">
        <v>786</v>
      </c>
      <c r="E62" s="6" t="s">
        <v>793</v>
      </c>
      <c r="F62" s="55">
        <v>174.03</v>
      </c>
      <c r="G62" s="7"/>
      <c r="H62" s="7"/>
      <c r="I62" s="7"/>
      <c r="J62" s="7"/>
      <c r="K62" s="7"/>
      <c r="L62" s="7"/>
      <c r="M62" s="7"/>
      <c r="N62" s="7"/>
      <c r="O62" s="7"/>
      <c r="P62" s="7"/>
      <c r="Q62" s="55"/>
      <c r="R62" s="55"/>
      <c r="S62" s="55"/>
      <c r="T62" s="55"/>
      <c r="U62" s="55"/>
      <c r="V62" s="55"/>
      <c r="W62" s="6" t="s">
        <v>783</v>
      </c>
      <c r="X62" s="7">
        <v>174.03</v>
      </c>
      <c r="Y62" s="7">
        <v>0</v>
      </c>
      <c r="Z62" s="7">
        <v>174.03</v>
      </c>
      <c r="AA62" s="7"/>
      <c r="AB62" s="7"/>
      <c r="AC62" s="182" t="s">
        <v>57</v>
      </c>
      <c r="AD62" s="7"/>
      <c r="AE62" s="7"/>
    </row>
    <row r="63" ht="25.2" spans="1:31">
      <c r="A63" s="7">
        <v>25</v>
      </c>
      <c r="B63" s="8" t="s">
        <v>817</v>
      </c>
      <c r="C63" s="55">
        <v>22251007</v>
      </c>
      <c r="D63" s="6" t="s">
        <v>786</v>
      </c>
      <c r="E63" s="6" t="s">
        <v>793</v>
      </c>
      <c r="F63" s="55">
        <v>172.95</v>
      </c>
      <c r="G63" s="7"/>
      <c r="H63" s="7"/>
      <c r="I63" s="7"/>
      <c r="J63" s="7"/>
      <c r="K63" s="7"/>
      <c r="L63" s="7"/>
      <c r="M63" s="7"/>
      <c r="N63" s="7"/>
      <c r="O63" s="7"/>
      <c r="P63" s="7"/>
      <c r="Q63" s="55"/>
      <c r="R63" s="55"/>
      <c r="S63" s="55"/>
      <c r="T63" s="55"/>
      <c r="U63" s="55"/>
      <c r="V63" s="55"/>
      <c r="W63" s="6" t="s">
        <v>783</v>
      </c>
      <c r="X63" s="7">
        <v>172.95</v>
      </c>
      <c r="Y63" s="7">
        <v>0</v>
      </c>
      <c r="Z63" s="7">
        <v>172.95</v>
      </c>
      <c r="AA63" s="7"/>
      <c r="AB63" s="7"/>
      <c r="AC63" s="182" t="s">
        <v>57</v>
      </c>
      <c r="AD63" s="7"/>
      <c r="AE63" s="7"/>
    </row>
    <row r="64" ht="25.2" spans="1:31">
      <c r="A64" s="7">
        <v>26</v>
      </c>
      <c r="B64" s="8" t="s">
        <v>818</v>
      </c>
      <c r="C64" s="55">
        <v>22251030</v>
      </c>
      <c r="D64" s="6" t="s">
        <v>786</v>
      </c>
      <c r="E64" s="6" t="s">
        <v>793</v>
      </c>
      <c r="F64" s="55">
        <v>172.93</v>
      </c>
      <c r="G64" s="7"/>
      <c r="H64" s="7"/>
      <c r="I64" s="7"/>
      <c r="J64" s="7"/>
      <c r="K64" s="7"/>
      <c r="L64" s="7"/>
      <c r="M64" s="7"/>
      <c r="N64" s="7"/>
      <c r="O64" s="7"/>
      <c r="P64" s="7"/>
      <c r="Q64" s="55"/>
      <c r="R64" s="55"/>
      <c r="S64" s="55"/>
      <c r="T64" s="55"/>
      <c r="U64" s="55"/>
      <c r="V64" s="55"/>
      <c r="W64" s="6" t="s">
        <v>783</v>
      </c>
      <c r="X64" s="7">
        <v>172.93</v>
      </c>
      <c r="Y64" s="7">
        <v>0</v>
      </c>
      <c r="Z64" s="7">
        <v>172.93</v>
      </c>
      <c r="AA64" s="7"/>
      <c r="AB64" s="7"/>
      <c r="AC64" s="182" t="s">
        <v>57</v>
      </c>
      <c r="AD64" s="7"/>
      <c r="AE64" s="7"/>
    </row>
    <row r="65" ht="25.2" spans="1:31">
      <c r="A65" s="7">
        <v>27</v>
      </c>
      <c r="B65" s="55" t="s">
        <v>819</v>
      </c>
      <c r="C65" s="55">
        <v>22251077</v>
      </c>
      <c r="D65" s="6" t="s">
        <v>786</v>
      </c>
      <c r="E65" s="6" t="s">
        <v>793</v>
      </c>
      <c r="F65" s="55">
        <v>170.77</v>
      </c>
      <c r="G65" s="7"/>
      <c r="H65" s="7"/>
      <c r="I65" s="7"/>
      <c r="J65" s="7"/>
      <c r="K65" s="7"/>
      <c r="L65" s="7"/>
      <c r="M65" s="7"/>
      <c r="N65" s="7"/>
      <c r="O65" s="7"/>
      <c r="P65" s="7"/>
      <c r="Q65" s="55"/>
      <c r="R65" s="55"/>
      <c r="S65" s="55"/>
      <c r="T65" s="55"/>
      <c r="U65" s="55"/>
      <c r="V65" s="6" t="s">
        <v>820</v>
      </c>
      <c r="W65" s="6" t="s">
        <v>783</v>
      </c>
      <c r="X65" s="7">
        <v>170.77</v>
      </c>
      <c r="Y65" s="7">
        <v>1.4</v>
      </c>
      <c r="Z65" s="7">
        <v>172.17</v>
      </c>
      <c r="AA65" s="7"/>
      <c r="AB65" s="7"/>
      <c r="AC65" s="182" t="s">
        <v>57</v>
      </c>
      <c r="AD65" s="7"/>
      <c r="AE65" s="7"/>
    </row>
    <row r="66" ht="25.2" spans="1:31">
      <c r="A66" s="7">
        <v>28</v>
      </c>
      <c r="B66" s="8" t="s">
        <v>821</v>
      </c>
      <c r="C66" s="55">
        <v>22251206</v>
      </c>
      <c r="D66" s="6" t="s">
        <v>786</v>
      </c>
      <c r="E66" s="6" t="s">
        <v>793</v>
      </c>
      <c r="F66" s="55">
        <v>169.6</v>
      </c>
      <c r="G66" s="7"/>
      <c r="H66" s="7"/>
      <c r="I66" s="7"/>
      <c r="J66" s="7"/>
      <c r="K66" s="7"/>
      <c r="L66" s="7"/>
      <c r="M66" s="7"/>
      <c r="N66" s="7"/>
      <c r="O66" s="7"/>
      <c r="P66" s="7"/>
      <c r="Q66" s="55"/>
      <c r="R66" s="55"/>
      <c r="S66" s="55"/>
      <c r="T66" s="55"/>
      <c r="U66" s="55"/>
      <c r="V66" s="55"/>
      <c r="W66" s="6" t="s">
        <v>783</v>
      </c>
      <c r="X66" s="7">
        <v>169.6</v>
      </c>
      <c r="Y66" s="7">
        <v>0</v>
      </c>
      <c r="Z66" s="7">
        <v>169.6</v>
      </c>
      <c r="AA66" s="7"/>
      <c r="AB66" s="7"/>
      <c r="AC66" s="182" t="s">
        <v>57</v>
      </c>
      <c r="AD66" s="7"/>
      <c r="AE66" s="7"/>
    </row>
    <row r="67" ht="25.2" spans="1:31">
      <c r="A67" s="7">
        <v>29</v>
      </c>
      <c r="B67" s="55" t="s">
        <v>822</v>
      </c>
      <c r="C67" s="55">
        <v>22251028</v>
      </c>
      <c r="D67" s="6" t="s">
        <v>786</v>
      </c>
      <c r="E67" s="6" t="s">
        <v>793</v>
      </c>
      <c r="F67" s="55">
        <v>167.33</v>
      </c>
      <c r="G67" s="7"/>
      <c r="H67" s="7"/>
      <c r="I67" s="7"/>
      <c r="J67" s="7"/>
      <c r="K67" s="7"/>
      <c r="L67" s="7"/>
      <c r="M67" s="7"/>
      <c r="N67" s="7"/>
      <c r="O67" s="7"/>
      <c r="P67" s="7"/>
      <c r="Q67" s="55"/>
      <c r="R67" s="55"/>
      <c r="S67" s="55"/>
      <c r="T67" s="55"/>
      <c r="U67" s="55"/>
      <c r="V67" s="55"/>
      <c r="W67" s="6" t="s">
        <v>783</v>
      </c>
      <c r="X67" s="7">
        <v>167.33</v>
      </c>
      <c r="Y67" s="7">
        <v>0</v>
      </c>
      <c r="Z67" s="7">
        <v>167.33</v>
      </c>
      <c r="AA67" s="7"/>
      <c r="AB67" s="7"/>
      <c r="AC67" s="182" t="s">
        <v>57</v>
      </c>
      <c r="AD67" s="7"/>
      <c r="AE67" s="7"/>
    </row>
    <row r="68" ht="25.2" spans="1:31">
      <c r="A68" s="7">
        <v>30</v>
      </c>
      <c r="B68" s="55" t="s">
        <v>823</v>
      </c>
      <c r="C68" s="55">
        <v>22251220</v>
      </c>
      <c r="D68" s="6" t="s">
        <v>786</v>
      </c>
      <c r="E68" s="6" t="s">
        <v>793</v>
      </c>
      <c r="F68" s="55">
        <v>166.59</v>
      </c>
      <c r="G68" s="7"/>
      <c r="H68" s="7"/>
      <c r="I68" s="7"/>
      <c r="J68" s="7"/>
      <c r="K68" s="7"/>
      <c r="L68" s="7"/>
      <c r="M68" s="7"/>
      <c r="N68" s="7"/>
      <c r="O68" s="7"/>
      <c r="P68" s="7"/>
      <c r="Q68" s="55"/>
      <c r="R68" s="55"/>
      <c r="S68" s="55"/>
      <c r="T68" s="55"/>
      <c r="U68" s="55"/>
      <c r="V68" s="55"/>
      <c r="W68" s="6" t="s">
        <v>783</v>
      </c>
      <c r="X68" s="7">
        <v>166.59</v>
      </c>
      <c r="Y68" s="7">
        <v>0</v>
      </c>
      <c r="Z68" s="7">
        <v>166.59</v>
      </c>
      <c r="AA68" s="7"/>
      <c r="AB68" s="7"/>
      <c r="AC68" s="182" t="s">
        <v>57</v>
      </c>
      <c r="AD68" s="7"/>
      <c r="AE68" s="7"/>
    </row>
    <row r="69" ht="50.4" spans="1:31">
      <c r="A69" s="7">
        <v>31</v>
      </c>
      <c r="B69" s="8" t="s">
        <v>824</v>
      </c>
      <c r="C69" s="55">
        <v>22251136</v>
      </c>
      <c r="D69" s="6" t="s">
        <v>786</v>
      </c>
      <c r="E69" s="6" t="s">
        <v>781</v>
      </c>
      <c r="F69" s="55">
        <v>163.41</v>
      </c>
      <c r="G69" s="7"/>
      <c r="H69" s="7"/>
      <c r="I69" s="7"/>
      <c r="J69" s="7"/>
      <c r="K69" s="7"/>
      <c r="L69" s="7"/>
      <c r="M69" s="7"/>
      <c r="N69" s="7"/>
      <c r="O69" s="7"/>
      <c r="P69" s="7"/>
      <c r="Q69" s="55"/>
      <c r="R69" s="55"/>
      <c r="S69" s="55"/>
      <c r="T69" s="55"/>
      <c r="U69" s="55"/>
      <c r="V69" s="8" t="s">
        <v>825</v>
      </c>
      <c r="W69" s="6" t="s">
        <v>783</v>
      </c>
      <c r="X69" s="7">
        <v>163.41</v>
      </c>
      <c r="Y69" s="7">
        <v>1.4</v>
      </c>
      <c r="Z69" s="7">
        <v>164.81</v>
      </c>
      <c r="AA69" s="7"/>
      <c r="AB69" s="7"/>
      <c r="AC69" s="182" t="s">
        <v>57</v>
      </c>
      <c r="AD69" s="7"/>
      <c r="AE69" s="7"/>
    </row>
    <row r="70" ht="25.2" spans="1:31">
      <c r="A70" s="7">
        <v>32</v>
      </c>
      <c r="B70" s="8" t="s">
        <v>826</v>
      </c>
      <c r="C70" s="55">
        <v>22251027</v>
      </c>
      <c r="D70" s="6" t="s">
        <v>786</v>
      </c>
      <c r="E70" s="6" t="s">
        <v>793</v>
      </c>
      <c r="F70" s="55">
        <v>164.47</v>
      </c>
      <c r="G70" s="7"/>
      <c r="H70" s="7"/>
      <c r="I70" s="7"/>
      <c r="J70" s="7"/>
      <c r="K70" s="7"/>
      <c r="L70" s="7"/>
      <c r="M70" s="7"/>
      <c r="N70" s="7"/>
      <c r="O70" s="7"/>
      <c r="P70" s="7"/>
      <c r="Q70" s="55"/>
      <c r="R70" s="55"/>
      <c r="S70" s="55"/>
      <c r="T70" s="55"/>
      <c r="U70" s="55"/>
      <c r="V70" s="55"/>
      <c r="W70" s="6" t="s">
        <v>783</v>
      </c>
      <c r="X70" s="7">
        <v>164.47</v>
      </c>
      <c r="Y70" s="7">
        <v>0</v>
      </c>
      <c r="Z70" s="7">
        <v>164.47</v>
      </c>
      <c r="AA70" s="7"/>
      <c r="AB70" s="7"/>
      <c r="AC70" s="182" t="s">
        <v>57</v>
      </c>
      <c r="AD70" s="7"/>
      <c r="AE70" s="7"/>
    </row>
    <row r="71" ht="25.2" spans="1:31">
      <c r="A71" s="7">
        <v>33</v>
      </c>
      <c r="B71" s="8" t="s">
        <v>827</v>
      </c>
      <c r="C71" s="55">
        <v>22251107</v>
      </c>
      <c r="D71" s="6" t="s">
        <v>786</v>
      </c>
      <c r="E71" s="6" t="s">
        <v>793</v>
      </c>
      <c r="F71" s="55">
        <v>162.7</v>
      </c>
      <c r="G71" s="7"/>
      <c r="H71" s="7"/>
      <c r="I71" s="7"/>
      <c r="J71" s="7"/>
      <c r="K71" s="7"/>
      <c r="L71" s="7"/>
      <c r="M71" s="7"/>
      <c r="N71" s="7"/>
      <c r="O71" s="7"/>
      <c r="P71" s="7"/>
      <c r="Q71" s="55"/>
      <c r="R71" s="55"/>
      <c r="S71" s="55"/>
      <c r="T71" s="55"/>
      <c r="U71" s="55"/>
      <c r="V71" s="55"/>
      <c r="W71" s="6" t="s">
        <v>783</v>
      </c>
      <c r="X71" s="7">
        <v>162.7</v>
      </c>
      <c r="Y71" s="7">
        <v>0</v>
      </c>
      <c r="Z71" s="7">
        <v>162.7</v>
      </c>
      <c r="AA71" s="7"/>
      <c r="AB71" s="7"/>
      <c r="AC71" s="182" t="s">
        <v>57</v>
      </c>
      <c r="AD71" s="7"/>
      <c r="AE71" s="7"/>
    </row>
    <row r="72" spans="1:31">
      <c r="A72" s="183"/>
      <c r="B72" s="183"/>
      <c r="C72" s="183"/>
      <c r="D72" s="183"/>
      <c r="E72" s="183"/>
      <c r="F72" s="183"/>
      <c r="G72" s="183"/>
      <c r="H72" s="183"/>
      <c r="I72" s="183"/>
      <c r="J72" s="183"/>
      <c r="K72" s="183"/>
      <c r="L72" s="183"/>
      <c r="M72" s="183"/>
      <c r="N72" s="183"/>
      <c r="O72" s="183"/>
      <c r="P72" s="183"/>
      <c r="Q72" s="183"/>
      <c r="R72" s="183"/>
      <c r="S72" s="183"/>
      <c r="T72" s="183"/>
      <c r="U72" s="183"/>
      <c r="V72" s="183"/>
      <c r="W72" s="183"/>
      <c r="X72" s="183"/>
      <c r="Y72" s="183"/>
      <c r="Z72" s="183"/>
      <c r="AA72" s="183"/>
      <c r="AB72" s="183"/>
      <c r="AC72" s="183"/>
      <c r="AD72" s="183"/>
      <c r="AE72" s="183"/>
    </row>
    <row r="73" ht="114" spans="1:31">
      <c r="A73" s="7">
        <v>1</v>
      </c>
      <c r="B73" s="7" t="s">
        <v>828</v>
      </c>
      <c r="C73" s="7">
        <v>22251122</v>
      </c>
      <c r="D73" s="7" t="s">
        <v>829</v>
      </c>
      <c r="E73" s="7" t="s">
        <v>830</v>
      </c>
      <c r="F73" s="7">
        <v>187.67</v>
      </c>
      <c r="G73" s="7"/>
      <c r="H73" s="7"/>
      <c r="I73" s="7" t="s">
        <v>38</v>
      </c>
      <c r="J73" s="7"/>
      <c r="K73" s="7"/>
      <c r="L73" s="7" t="s">
        <v>831</v>
      </c>
      <c r="M73" s="7" t="s">
        <v>832</v>
      </c>
      <c r="N73" s="7"/>
      <c r="O73" s="7"/>
      <c r="P73" s="7"/>
      <c r="Q73" s="7">
        <v>30</v>
      </c>
      <c r="R73" s="7"/>
      <c r="S73" s="7">
        <v>20</v>
      </c>
      <c r="T73" s="7"/>
      <c r="U73" s="7">
        <f>VLOOKUP(C73,[1]表格1!$C$1:$U$65536,19,FALSE)</f>
        <v>30</v>
      </c>
      <c r="V73" s="8" t="s">
        <v>833</v>
      </c>
      <c r="W73" s="8" t="s">
        <v>834</v>
      </c>
      <c r="X73" s="7">
        <v>203.87</v>
      </c>
      <c r="Y73" s="7">
        <v>83.2</v>
      </c>
      <c r="Z73" s="7">
        <v>287.07</v>
      </c>
      <c r="AA73" s="6" t="s">
        <v>784</v>
      </c>
      <c r="AB73" s="6" t="s">
        <v>784</v>
      </c>
      <c r="AC73" s="6" t="s">
        <v>783</v>
      </c>
      <c r="AD73" s="6" t="s">
        <v>784</v>
      </c>
      <c r="AE73" s="6" t="s">
        <v>784</v>
      </c>
    </row>
    <row r="74" ht="51.6" spans="1:31">
      <c r="A74" s="7">
        <v>2</v>
      </c>
      <c r="B74" s="7" t="s">
        <v>835</v>
      </c>
      <c r="C74" s="7">
        <v>22251203</v>
      </c>
      <c r="D74" s="7" t="s">
        <v>829</v>
      </c>
      <c r="E74" s="7" t="s">
        <v>836</v>
      </c>
      <c r="F74" s="7">
        <v>188.35</v>
      </c>
      <c r="G74" s="7"/>
      <c r="H74" s="7"/>
      <c r="I74" s="7"/>
      <c r="J74" s="7"/>
      <c r="K74" s="7"/>
      <c r="L74" s="7"/>
      <c r="M74" s="7"/>
      <c r="N74" s="8" t="s">
        <v>837</v>
      </c>
      <c r="O74" s="7"/>
      <c r="P74" s="7"/>
      <c r="Q74" s="7">
        <v>30</v>
      </c>
      <c r="R74" s="7"/>
      <c r="S74" s="7">
        <v>20</v>
      </c>
      <c r="T74" s="7"/>
      <c r="U74" s="7">
        <f>VLOOKUP(C74,[1]表格1!$C$1:$U$65536,19,FALSE)</f>
        <v>30</v>
      </c>
      <c r="V74" s="8" t="s">
        <v>838</v>
      </c>
      <c r="W74" s="8" t="s">
        <v>834</v>
      </c>
      <c r="X74" s="7">
        <v>200.35</v>
      </c>
      <c r="Y74" s="7">
        <v>85</v>
      </c>
      <c r="Z74" s="7">
        <v>285.35</v>
      </c>
      <c r="AA74" s="6" t="s">
        <v>784</v>
      </c>
      <c r="AB74" s="6" t="s">
        <v>784</v>
      </c>
      <c r="AC74" s="6" t="s">
        <v>783</v>
      </c>
      <c r="AD74" s="6" t="s">
        <v>784</v>
      </c>
      <c r="AE74" s="6" t="s">
        <v>784</v>
      </c>
    </row>
    <row r="75" ht="63.6" spans="1:31">
      <c r="A75" s="7">
        <v>3</v>
      </c>
      <c r="B75" s="7" t="s">
        <v>839</v>
      </c>
      <c r="C75" s="7">
        <v>22251124</v>
      </c>
      <c r="D75" s="7" t="s">
        <v>829</v>
      </c>
      <c r="E75" s="7" t="s">
        <v>836</v>
      </c>
      <c r="F75" s="7">
        <v>179.22</v>
      </c>
      <c r="G75" s="7" t="s">
        <v>165</v>
      </c>
      <c r="H75" s="7"/>
      <c r="I75" s="7"/>
      <c r="J75" s="7"/>
      <c r="K75" s="7" t="s">
        <v>165</v>
      </c>
      <c r="L75" s="7"/>
      <c r="M75" s="7"/>
      <c r="N75" s="8" t="s">
        <v>840</v>
      </c>
      <c r="O75" s="7"/>
      <c r="P75" s="7"/>
      <c r="Q75" s="7">
        <v>30</v>
      </c>
      <c r="R75" s="7"/>
      <c r="S75" s="7">
        <v>20</v>
      </c>
      <c r="T75" s="7"/>
      <c r="U75" s="7">
        <f>VLOOKUP(C75,[1]表格1!$C$1:$U$65536,19,FALSE)</f>
        <v>30</v>
      </c>
      <c r="V75" s="8" t="s">
        <v>841</v>
      </c>
      <c r="W75" s="8" t="s">
        <v>834</v>
      </c>
      <c r="X75" s="7">
        <v>192.22</v>
      </c>
      <c r="Y75" s="7">
        <v>81.4</v>
      </c>
      <c r="Z75" s="7">
        <v>273.62</v>
      </c>
      <c r="AA75" s="6" t="s">
        <v>784</v>
      </c>
      <c r="AB75" s="6" t="s">
        <v>784</v>
      </c>
      <c r="AC75" s="6" t="s">
        <v>783</v>
      </c>
      <c r="AD75" s="6" t="s">
        <v>784</v>
      </c>
      <c r="AE75" s="6" t="s">
        <v>784</v>
      </c>
    </row>
    <row r="76" ht="63.6" spans="1:31">
      <c r="A76" s="7">
        <v>4</v>
      </c>
      <c r="B76" s="7" t="s">
        <v>842</v>
      </c>
      <c r="C76" s="7">
        <v>22251253</v>
      </c>
      <c r="D76" s="7" t="s">
        <v>829</v>
      </c>
      <c r="E76" s="7" t="s">
        <v>836</v>
      </c>
      <c r="F76" s="7">
        <v>179.49</v>
      </c>
      <c r="G76" s="7"/>
      <c r="H76" s="7"/>
      <c r="I76" s="7" t="s">
        <v>38</v>
      </c>
      <c r="J76" s="7"/>
      <c r="K76" s="7"/>
      <c r="L76" s="7"/>
      <c r="M76" s="7"/>
      <c r="N76" s="7"/>
      <c r="O76" s="7"/>
      <c r="P76" s="7"/>
      <c r="Q76" s="7">
        <v>30</v>
      </c>
      <c r="R76" s="7"/>
      <c r="S76" s="7">
        <v>20</v>
      </c>
      <c r="T76" s="7"/>
      <c r="U76" s="7">
        <f>VLOOKUP(C76,[1]表格1!$C$1:$U$65536,19,FALSE)</f>
        <v>30</v>
      </c>
      <c r="V76" s="8" t="s">
        <v>843</v>
      </c>
      <c r="W76" s="8" t="s">
        <v>834</v>
      </c>
      <c r="X76" s="7">
        <v>190.49</v>
      </c>
      <c r="Y76" s="7">
        <v>82</v>
      </c>
      <c r="Z76" s="7">
        <v>272.49</v>
      </c>
      <c r="AA76" s="6" t="s">
        <v>784</v>
      </c>
      <c r="AB76" s="6" t="s">
        <v>784</v>
      </c>
      <c r="AC76" s="6" t="s">
        <v>783</v>
      </c>
      <c r="AD76" s="6" t="s">
        <v>784</v>
      </c>
      <c r="AE76" s="6" t="s">
        <v>784</v>
      </c>
    </row>
    <row r="77" ht="62.4" spans="1:31">
      <c r="A77" s="7">
        <v>5</v>
      </c>
      <c r="B77" s="7" t="s">
        <v>844</v>
      </c>
      <c r="C77" s="7">
        <v>22251110</v>
      </c>
      <c r="D77" s="7" t="s">
        <v>829</v>
      </c>
      <c r="E77" s="7" t="s">
        <v>830</v>
      </c>
      <c r="F77" s="7">
        <v>180.07</v>
      </c>
      <c r="G77" s="7" t="s">
        <v>165</v>
      </c>
      <c r="H77" s="7"/>
      <c r="I77" s="7"/>
      <c r="J77" s="7"/>
      <c r="K77" s="7"/>
      <c r="L77" s="7"/>
      <c r="M77" s="7"/>
      <c r="N77" s="7"/>
      <c r="O77" s="7"/>
      <c r="P77" s="7"/>
      <c r="Q77" s="7">
        <v>30</v>
      </c>
      <c r="R77" s="7"/>
      <c r="S77" s="7">
        <v>20</v>
      </c>
      <c r="T77" s="7"/>
      <c r="U77" s="7">
        <f>VLOOKUP(C77,[1]表格1!$C$1:$U$65536,19,FALSE)</f>
        <v>30</v>
      </c>
      <c r="V77" s="8" t="s">
        <v>845</v>
      </c>
      <c r="W77" s="8" t="s">
        <v>834</v>
      </c>
      <c r="X77" s="7">
        <v>188.07</v>
      </c>
      <c r="Y77" s="7">
        <v>83.4</v>
      </c>
      <c r="Z77" s="7">
        <v>271.47</v>
      </c>
      <c r="AA77" s="6" t="s">
        <v>784</v>
      </c>
      <c r="AB77" s="6" t="s">
        <v>784</v>
      </c>
      <c r="AC77" s="6" t="s">
        <v>783</v>
      </c>
      <c r="AD77" s="6" t="s">
        <v>784</v>
      </c>
      <c r="AE77" s="6" t="s">
        <v>784</v>
      </c>
    </row>
    <row r="78" ht="87.6" spans="1:31">
      <c r="A78" s="7">
        <v>6</v>
      </c>
      <c r="B78" s="7" t="s">
        <v>846</v>
      </c>
      <c r="C78" s="7">
        <v>22251267</v>
      </c>
      <c r="D78" s="7" t="s">
        <v>829</v>
      </c>
      <c r="E78" s="7" t="s">
        <v>836</v>
      </c>
      <c r="F78" s="7">
        <v>173.61</v>
      </c>
      <c r="G78" s="7"/>
      <c r="H78" s="7"/>
      <c r="I78" s="7"/>
      <c r="J78" s="7"/>
      <c r="K78" s="7"/>
      <c r="L78" s="7"/>
      <c r="M78" s="7"/>
      <c r="N78" s="7"/>
      <c r="O78" s="7"/>
      <c r="P78" s="7"/>
      <c r="Q78" s="7">
        <v>30</v>
      </c>
      <c r="R78" s="8">
        <v>7</v>
      </c>
      <c r="S78" s="7">
        <v>20</v>
      </c>
      <c r="T78" s="7"/>
      <c r="U78" s="7">
        <f>VLOOKUP(C78,[1]表格1!$C$1:$U$65536,19,FALSE)</f>
        <v>30</v>
      </c>
      <c r="V78" s="8" t="s">
        <v>847</v>
      </c>
      <c r="W78" s="8" t="s">
        <v>834</v>
      </c>
      <c r="X78" s="7">
        <v>173.61</v>
      </c>
      <c r="Y78" s="7">
        <v>93</v>
      </c>
      <c r="Z78" s="7">
        <v>266.61</v>
      </c>
      <c r="AA78" s="6" t="s">
        <v>90</v>
      </c>
      <c r="AB78" s="6" t="s">
        <v>784</v>
      </c>
      <c r="AC78" s="6" t="s">
        <v>783</v>
      </c>
      <c r="AD78" s="6" t="s">
        <v>784</v>
      </c>
      <c r="AE78" s="6"/>
    </row>
    <row r="79" ht="25.2" spans="1:31">
      <c r="A79" s="7">
        <v>7</v>
      </c>
      <c r="B79" s="7" t="s">
        <v>848</v>
      </c>
      <c r="C79" s="7">
        <v>22251171</v>
      </c>
      <c r="D79" s="7" t="s">
        <v>829</v>
      </c>
      <c r="E79" s="7" t="s">
        <v>830</v>
      </c>
      <c r="F79" s="7">
        <v>180.13</v>
      </c>
      <c r="G79" s="7"/>
      <c r="H79" s="7"/>
      <c r="I79" s="7"/>
      <c r="J79" s="7"/>
      <c r="K79" s="7"/>
      <c r="L79" s="7"/>
      <c r="M79" s="7"/>
      <c r="N79" s="7"/>
      <c r="O79" s="7"/>
      <c r="P79" s="7"/>
      <c r="Q79" s="7">
        <v>30</v>
      </c>
      <c r="R79" s="7"/>
      <c r="S79" s="7">
        <v>20</v>
      </c>
      <c r="T79" s="7"/>
      <c r="U79" s="7">
        <f>VLOOKUP(C79,[1]表格1!$C$1:$U$65536,19,FALSE)</f>
        <v>30</v>
      </c>
      <c r="V79" s="7"/>
      <c r="W79" s="8" t="s">
        <v>834</v>
      </c>
      <c r="X79" s="7">
        <v>184.13</v>
      </c>
      <c r="Y79" s="7">
        <v>80</v>
      </c>
      <c r="Z79" s="7">
        <v>264.13</v>
      </c>
      <c r="AA79" s="6" t="s">
        <v>784</v>
      </c>
      <c r="AB79" s="6" t="s">
        <v>784</v>
      </c>
      <c r="AC79" s="6" t="s">
        <v>783</v>
      </c>
      <c r="AD79" s="6" t="s">
        <v>784</v>
      </c>
      <c r="AE79" s="6" t="s">
        <v>784</v>
      </c>
    </row>
    <row r="80" ht="50.4" spans="1:31">
      <c r="A80" s="7">
        <v>8</v>
      </c>
      <c r="B80" s="7" t="s">
        <v>849</v>
      </c>
      <c r="C80" s="7">
        <v>22251161</v>
      </c>
      <c r="D80" s="7" t="s">
        <v>829</v>
      </c>
      <c r="E80" s="7" t="s">
        <v>836</v>
      </c>
      <c r="F80" s="7">
        <v>179.31</v>
      </c>
      <c r="G80" s="7"/>
      <c r="H80" s="7"/>
      <c r="I80" s="7"/>
      <c r="J80" s="7"/>
      <c r="K80" s="7"/>
      <c r="L80" s="7"/>
      <c r="M80" s="7"/>
      <c r="N80" s="7"/>
      <c r="O80" s="7"/>
      <c r="P80" s="7"/>
      <c r="Q80" s="7">
        <v>30</v>
      </c>
      <c r="R80" s="7"/>
      <c r="S80" s="7">
        <v>20</v>
      </c>
      <c r="T80" s="7"/>
      <c r="U80" s="7">
        <f>VLOOKUP(C80,[1]表格1!$C$1:$U$65536,19,FALSE)</f>
        <v>30</v>
      </c>
      <c r="V80" s="7" t="s">
        <v>850</v>
      </c>
      <c r="W80" s="8" t="s">
        <v>834</v>
      </c>
      <c r="X80" s="7">
        <v>179.31</v>
      </c>
      <c r="Y80" s="7">
        <v>81.6</v>
      </c>
      <c r="Z80" s="7">
        <v>260.91</v>
      </c>
      <c r="AA80" s="6" t="s">
        <v>90</v>
      </c>
      <c r="AB80" s="6" t="s">
        <v>784</v>
      </c>
      <c r="AC80" s="6" t="s">
        <v>783</v>
      </c>
      <c r="AD80" s="6" t="s">
        <v>784</v>
      </c>
      <c r="AE80" s="6"/>
    </row>
    <row r="81" ht="25.2" spans="1:31">
      <c r="A81" s="7">
        <v>9</v>
      </c>
      <c r="B81" s="7" t="s">
        <v>851</v>
      </c>
      <c r="C81" s="7">
        <v>22251140</v>
      </c>
      <c r="D81" s="7" t="s">
        <v>829</v>
      </c>
      <c r="E81" s="7" t="s">
        <v>830</v>
      </c>
      <c r="F81" s="7">
        <v>179.11</v>
      </c>
      <c r="G81" s="7"/>
      <c r="H81" s="7" t="s">
        <v>852</v>
      </c>
      <c r="I81" s="7"/>
      <c r="J81" s="7"/>
      <c r="K81" s="7"/>
      <c r="L81" s="7"/>
      <c r="M81" s="7"/>
      <c r="N81" s="7"/>
      <c r="O81" s="7"/>
      <c r="P81" s="7"/>
      <c r="Q81" s="7">
        <v>30</v>
      </c>
      <c r="R81" s="7"/>
      <c r="S81" s="7">
        <v>20</v>
      </c>
      <c r="T81" s="7"/>
      <c r="U81" s="7">
        <f>VLOOKUP(C81,[1]表格1!$C$1:$U$65536,19,FALSE)</f>
        <v>30</v>
      </c>
      <c r="V81" s="7"/>
      <c r="W81" s="8" t="s">
        <v>834</v>
      </c>
      <c r="X81" s="7">
        <v>180.71</v>
      </c>
      <c r="Y81" s="7">
        <v>80</v>
      </c>
      <c r="Z81" s="7">
        <v>260.71</v>
      </c>
      <c r="AA81" s="6" t="s">
        <v>784</v>
      </c>
      <c r="AB81" s="6" t="s">
        <v>784</v>
      </c>
      <c r="AC81" s="6" t="s">
        <v>783</v>
      </c>
      <c r="AD81" s="6" t="s">
        <v>784</v>
      </c>
      <c r="AE81" s="6" t="s">
        <v>784</v>
      </c>
    </row>
    <row r="82" ht="25.2" spans="1:31">
      <c r="A82" s="7">
        <v>10</v>
      </c>
      <c r="B82" s="7" t="s">
        <v>853</v>
      </c>
      <c r="C82" s="7">
        <v>22251003</v>
      </c>
      <c r="D82" s="7" t="s">
        <v>829</v>
      </c>
      <c r="E82" s="7" t="s">
        <v>830</v>
      </c>
      <c r="F82" s="7">
        <v>178.6</v>
      </c>
      <c r="G82" s="7"/>
      <c r="H82" s="7"/>
      <c r="I82" s="7"/>
      <c r="J82" s="7"/>
      <c r="K82" s="7"/>
      <c r="L82" s="7" t="s">
        <v>429</v>
      </c>
      <c r="M82" s="7"/>
      <c r="N82" s="7"/>
      <c r="O82" s="7"/>
      <c r="P82" s="7"/>
      <c r="Q82" s="7">
        <v>30</v>
      </c>
      <c r="R82" s="7"/>
      <c r="S82" s="7">
        <v>20</v>
      </c>
      <c r="T82" s="7"/>
      <c r="U82" s="7">
        <f>VLOOKUP(C82,[1]表格1!$C$1:$U$65536,19,FALSE)</f>
        <v>30</v>
      </c>
      <c r="V82" s="7"/>
      <c r="W82" s="8" t="s">
        <v>834</v>
      </c>
      <c r="X82" s="7">
        <v>180.4</v>
      </c>
      <c r="Y82" s="7">
        <v>80</v>
      </c>
      <c r="Z82" s="7">
        <v>260.4</v>
      </c>
      <c r="AA82" s="6" t="s">
        <v>784</v>
      </c>
      <c r="AB82" s="6" t="s">
        <v>784</v>
      </c>
      <c r="AC82" s="6" t="s">
        <v>783</v>
      </c>
      <c r="AD82" s="6" t="s">
        <v>784</v>
      </c>
      <c r="AE82" s="6" t="s">
        <v>784</v>
      </c>
    </row>
    <row r="83" ht="25.2" spans="1:31">
      <c r="A83" s="7">
        <v>11</v>
      </c>
      <c r="B83" s="7" t="s">
        <v>854</v>
      </c>
      <c r="C83" s="7">
        <v>22251074</v>
      </c>
      <c r="D83" s="7" t="s">
        <v>829</v>
      </c>
      <c r="E83" s="7" t="s">
        <v>830</v>
      </c>
      <c r="F83" s="7">
        <v>179.2</v>
      </c>
      <c r="G83" s="7"/>
      <c r="H83" s="7"/>
      <c r="I83" s="7"/>
      <c r="J83" s="7"/>
      <c r="K83" s="7"/>
      <c r="L83" s="7"/>
      <c r="M83" s="7"/>
      <c r="N83" s="7"/>
      <c r="O83" s="7"/>
      <c r="P83" s="7"/>
      <c r="Q83" s="7">
        <v>30</v>
      </c>
      <c r="R83" s="7"/>
      <c r="S83" s="7">
        <v>20</v>
      </c>
      <c r="T83" s="7"/>
      <c r="U83" s="7">
        <f>VLOOKUP(C83,[1]表格1!$C$1:$U$65536,19,FALSE)</f>
        <v>30</v>
      </c>
      <c r="V83" s="7"/>
      <c r="W83" s="8" t="s">
        <v>834</v>
      </c>
      <c r="X83" s="7">
        <v>179.2</v>
      </c>
      <c r="Y83" s="7">
        <v>80</v>
      </c>
      <c r="Z83" s="7">
        <v>259.2</v>
      </c>
      <c r="AA83" s="6" t="s">
        <v>90</v>
      </c>
      <c r="AB83" s="6" t="s">
        <v>784</v>
      </c>
      <c r="AC83" s="6" t="s">
        <v>783</v>
      </c>
      <c r="AD83" s="6" t="s">
        <v>784</v>
      </c>
      <c r="AE83" s="6"/>
    </row>
    <row r="84" ht="25.2" spans="1:31">
      <c r="A84" s="7">
        <v>12</v>
      </c>
      <c r="B84" s="7" t="s">
        <v>855</v>
      </c>
      <c r="C84" s="7">
        <v>22251063</v>
      </c>
      <c r="D84" s="7" t="s">
        <v>829</v>
      </c>
      <c r="E84" s="7" t="s">
        <v>830</v>
      </c>
      <c r="F84" s="7">
        <v>179.42</v>
      </c>
      <c r="G84" s="7"/>
      <c r="H84" s="7" t="s">
        <v>429</v>
      </c>
      <c r="I84" s="7" t="s">
        <v>429</v>
      </c>
      <c r="J84" s="7"/>
      <c r="K84" s="7" t="s">
        <v>429</v>
      </c>
      <c r="L84" s="7"/>
      <c r="M84" s="7"/>
      <c r="N84" s="7"/>
      <c r="O84" s="7"/>
      <c r="P84" s="7"/>
      <c r="Q84" s="7">
        <v>22.5</v>
      </c>
      <c r="R84" s="7"/>
      <c r="S84" s="7">
        <v>20</v>
      </c>
      <c r="T84" s="7"/>
      <c r="U84" s="7">
        <f>VLOOKUP(C84,[1]表格1!$C$1:$U$65536,19,FALSE)</f>
        <v>30</v>
      </c>
      <c r="V84" s="7"/>
      <c r="W84" s="8" t="s">
        <v>834</v>
      </c>
      <c r="X84" s="7">
        <v>183.52</v>
      </c>
      <c r="Y84" s="7">
        <v>72.5</v>
      </c>
      <c r="Z84" s="7">
        <v>256.02</v>
      </c>
      <c r="AA84" s="6" t="s">
        <v>784</v>
      </c>
      <c r="AB84" s="6" t="s">
        <v>784</v>
      </c>
      <c r="AC84" s="6" t="s">
        <v>783</v>
      </c>
      <c r="AD84" s="6" t="s">
        <v>784</v>
      </c>
      <c r="AE84" s="6" t="s">
        <v>784</v>
      </c>
    </row>
    <row r="85" ht="63.6" spans="1:31">
      <c r="A85" s="7">
        <v>13</v>
      </c>
      <c r="B85" s="7" t="s">
        <v>856</v>
      </c>
      <c r="C85" s="7">
        <v>22251046</v>
      </c>
      <c r="D85" s="7" t="s">
        <v>829</v>
      </c>
      <c r="E85" s="7" t="s">
        <v>836</v>
      </c>
      <c r="F85" s="7">
        <v>171.6</v>
      </c>
      <c r="G85" s="7"/>
      <c r="H85" s="7"/>
      <c r="I85" s="7"/>
      <c r="J85" s="7"/>
      <c r="K85" s="7"/>
      <c r="L85" s="7"/>
      <c r="M85" s="7"/>
      <c r="N85" s="7" t="s">
        <v>857</v>
      </c>
      <c r="O85" s="7"/>
      <c r="P85" s="7"/>
      <c r="Q85" s="7">
        <v>30</v>
      </c>
      <c r="R85" s="7"/>
      <c r="S85" s="7">
        <v>20</v>
      </c>
      <c r="T85" s="7"/>
      <c r="U85" s="7">
        <f>VLOOKUP(C85,[1]表格1!$C$1:$U$65536,19,FALSE)</f>
        <v>30</v>
      </c>
      <c r="V85" s="8" t="s">
        <v>858</v>
      </c>
      <c r="W85" s="8" t="s">
        <v>834</v>
      </c>
      <c r="X85" s="7">
        <v>174.6</v>
      </c>
      <c r="Y85" s="7">
        <v>81.3</v>
      </c>
      <c r="Z85" s="7">
        <v>255.9</v>
      </c>
      <c r="AA85" s="6" t="s">
        <v>90</v>
      </c>
      <c r="AB85" s="6" t="s">
        <v>784</v>
      </c>
      <c r="AC85" s="6" t="s">
        <v>783</v>
      </c>
      <c r="AD85" s="6" t="s">
        <v>784</v>
      </c>
      <c r="AE85" s="6"/>
    </row>
    <row r="86" ht="25.2" spans="1:31">
      <c r="A86" s="7">
        <v>14</v>
      </c>
      <c r="B86" s="7" t="s">
        <v>859</v>
      </c>
      <c r="C86" s="7">
        <v>22251264</v>
      </c>
      <c r="D86" s="7" t="s">
        <v>829</v>
      </c>
      <c r="E86" s="7" t="s">
        <v>836</v>
      </c>
      <c r="F86" s="7">
        <v>175.84</v>
      </c>
      <c r="G86" s="7"/>
      <c r="H86" s="7"/>
      <c r="I86" s="7"/>
      <c r="J86" s="7"/>
      <c r="K86" s="7"/>
      <c r="L86" s="7" t="s">
        <v>165</v>
      </c>
      <c r="M86" s="7"/>
      <c r="N86" s="7"/>
      <c r="O86" s="7"/>
      <c r="P86" s="7"/>
      <c r="Q86" s="7">
        <v>22.5</v>
      </c>
      <c r="R86" s="7"/>
      <c r="S86" s="7">
        <v>20</v>
      </c>
      <c r="T86" s="7"/>
      <c r="U86" s="7">
        <f>VLOOKUP(C86,[1]表格1!$C$1:$U$65536,19,FALSE)</f>
        <v>30</v>
      </c>
      <c r="V86" s="7"/>
      <c r="W86" s="8" t="s">
        <v>834</v>
      </c>
      <c r="X86" s="7">
        <v>177.04</v>
      </c>
      <c r="Y86" s="7">
        <v>72.5</v>
      </c>
      <c r="Z86" s="7">
        <v>249.54</v>
      </c>
      <c r="AA86" s="6" t="s">
        <v>90</v>
      </c>
      <c r="AB86" s="6" t="s">
        <v>784</v>
      </c>
      <c r="AC86" s="6" t="s">
        <v>783</v>
      </c>
      <c r="AD86" s="6" t="s">
        <v>784</v>
      </c>
      <c r="AE86" s="6"/>
    </row>
    <row r="87" ht="25.2" spans="1:31">
      <c r="A87" s="7">
        <v>15</v>
      </c>
      <c r="B87" s="7" t="s">
        <v>860</v>
      </c>
      <c r="C87" s="7">
        <v>22251212</v>
      </c>
      <c r="D87" s="7" t="s">
        <v>829</v>
      </c>
      <c r="E87" s="7" t="s">
        <v>836</v>
      </c>
      <c r="F87" s="7">
        <v>177.64</v>
      </c>
      <c r="G87" s="7"/>
      <c r="H87" s="7"/>
      <c r="I87" s="7"/>
      <c r="J87" s="7"/>
      <c r="K87" s="7"/>
      <c r="L87" s="7" t="s">
        <v>38</v>
      </c>
      <c r="M87" s="7"/>
      <c r="N87" s="7"/>
      <c r="O87" s="7"/>
      <c r="P87" s="7"/>
      <c r="Q87" s="7">
        <v>15</v>
      </c>
      <c r="R87" s="7"/>
      <c r="S87" s="7">
        <v>10</v>
      </c>
      <c r="T87" s="7"/>
      <c r="U87" s="7">
        <f>VLOOKUP(C87,[1]表格1!$C$1:$U$65536,19,FALSE)</f>
        <v>30</v>
      </c>
      <c r="V87" s="7"/>
      <c r="W87" s="8" t="s">
        <v>834</v>
      </c>
      <c r="X87" s="7">
        <v>180.64</v>
      </c>
      <c r="Y87" s="7">
        <v>55</v>
      </c>
      <c r="Z87" s="7">
        <v>235.64</v>
      </c>
      <c r="AA87" s="6" t="s">
        <v>784</v>
      </c>
      <c r="AB87" s="6" t="s">
        <v>784</v>
      </c>
      <c r="AC87" s="6" t="s">
        <v>783</v>
      </c>
      <c r="AD87" s="6" t="s">
        <v>784</v>
      </c>
      <c r="AE87" s="6" t="s">
        <v>784</v>
      </c>
    </row>
    <row r="88" ht="25.2" spans="1:31">
      <c r="A88" s="7">
        <v>16</v>
      </c>
      <c r="B88" s="7" t="s">
        <v>861</v>
      </c>
      <c r="C88" s="7">
        <v>22251121</v>
      </c>
      <c r="D88" s="7" t="s">
        <v>829</v>
      </c>
      <c r="E88" s="7" t="s">
        <v>830</v>
      </c>
      <c r="F88" s="7">
        <v>175.2</v>
      </c>
      <c r="G88" s="7"/>
      <c r="H88" s="7"/>
      <c r="I88" s="7"/>
      <c r="J88" s="7"/>
      <c r="K88" s="7"/>
      <c r="L88" s="7"/>
      <c r="M88" s="7"/>
      <c r="N88" s="7"/>
      <c r="O88" s="7"/>
      <c r="P88" s="7"/>
      <c r="Q88" s="7">
        <v>15</v>
      </c>
      <c r="R88" s="7"/>
      <c r="S88" s="7">
        <v>10</v>
      </c>
      <c r="T88" s="7"/>
      <c r="U88" s="7">
        <f>VLOOKUP(C88,[1]表格1!$C$1:$U$65536,19,FALSE)</f>
        <v>30</v>
      </c>
      <c r="V88" s="7"/>
      <c r="W88" s="8" t="s">
        <v>834</v>
      </c>
      <c r="X88" s="7">
        <v>175.2</v>
      </c>
      <c r="Y88" s="7">
        <v>55</v>
      </c>
      <c r="Z88" s="7">
        <v>230.2</v>
      </c>
      <c r="AA88" s="6" t="s">
        <v>90</v>
      </c>
      <c r="AB88" s="6" t="s">
        <v>784</v>
      </c>
      <c r="AC88" s="6" t="s">
        <v>862</v>
      </c>
      <c r="AD88" s="6" t="s">
        <v>90</v>
      </c>
      <c r="AE88" s="6"/>
    </row>
    <row r="89" ht="25.2" spans="1:31">
      <c r="A89" s="7">
        <v>17</v>
      </c>
      <c r="B89" s="7" t="s">
        <v>863</v>
      </c>
      <c r="C89" s="7">
        <v>22251119</v>
      </c>
      <c r="D89" s="7" t="s">
        <v>829</v>
      </c>
      <c r="E89" s="7" t="s">
        <v>836</v>
      </c>
      <c r="F89" s="7">
        <v>179.52</v>
      </c>
      <c r="G89" s="7"/>
      <c r="H89" s="7"/>
      <c r="I89" s="7"/>
      <c r="J89" s="7"/>
      <c r="K89" s="7"/>
      <c r="L89" s="7"/>
      <c r="M89" s="7"/>
      <c r="N89" s="7"/>
      <c r="O89" s="7"/>
      <c r="P89" s="7"/>
      <c r="Q89" s="7">
        <v>15</v>
      </c>
      <c r="R89" s="7"/>
      <c r="S89" s="7">
        <v>10</v>
      </c>
      <c r="T89" s="7"/>
      <c r="U89" s="7">
        <f>VLOOKUP(C89,[1]表格1!$C$1:$U$65536,19,FALSE)</f>
        <v>15</v>
      </c>
      <c r="V89" s="7"/>
      <c r="W89" s="8" t="s">
        <v>834</v>
      </c>
      <c r="X89" s="7">
        <v>182.02</v>
      </c>
      <c r="Y89" s="7">
        <v>40</v>
      </c>
      <c r="Z89" s="7">
        <v>222.02</v>
      </c>
      <c r="AA89" s="6" t="s">
        <v>784</v>
      </c>
      <c r="AB89" s="6" t="s">
        <v>90</v>
      </c>
      <c r="AC89" s="6" t="s">
        <v>862</v>
      </c>
      <c r="AD89" s="6" t="s">
        <v>90</v>
      </c>
      <c r="AE89" s="6"/>
    </row>
    <row r="90" ht="25.2" spans="1:31">
      <c r="A90" s="7">
        <v>18</v>
      </c>
      <c r="B90" s="7" t="s">
        <v>864</v>
      </c>
      <c r="C90" s="7">
        <v>22251141</v>
      </c>
      <c r="D90" s="7" t="s">
        <v>829</v>
      </c>
      <c r="E90" s="7" t="s">
        <v>830</v>
      </c>
      <c r="F90" s="7">
        <v>179.36</v>
      </c>
      <c r="G90" s="7"/>
      <c r="H90" s="7"/>
      <c r="I90" s="7"/>
      <c r="J90" s="7"/>
      <c r="K90" s="7"/>
      <c r="L90" s="7"/>
      <c r="M90" s="7"/>
      <c r="N90" s="7"/>
      <c r="O90" s="7"/>
      <c r="P90" s="7"/>
      <c r="Q90" s="7">
        <v>30</v>
      </c>
      <c r="R90" s="7"/>
      <c r="S90" s="7">
        <v>10</v>
      </c>
      <c r="T90" s="7"/>
      <c r="U90" s="7"/>
      <c r="V90" s="7"/>
      <c r="W90" s="8" t="s">
        <v>834</v>
      </c>
      <c r="X90" s="7">
        <v>179.36</v>
      </c>
      <c r="Y90" s="7">
        <v>40</v>
      </c>
      <c r="Z90" s="7">
        <v>219.36</v>
      </c>
      <c r="AA90" s="6" t="s">
        <v>784</v>
      </c>
      <c r="AB90" s="6" t="s">
        <v>90</v>
      </c>
      <c r="AC90" s="6" t="s">
        <v>862</v>
      </c>
      <c r="AD90" s="6" t="s">
        <v>90</v>
      </c>
      <c r="AE90" s="6"/>
    </row>
    <row r="91" ht="25.2" spans="1:31">
      <c r="A91" s="7">
        <v>19</v>
      </c>
      <c r="B91" s="7" t="s">
        <v>865</v>
      </c>
      <c r="C91" s="7">
        <v>22251178</v>
      </c>
      <c r="D91" s="7" t="s">
        <v>829</v>
      </c>
      <c r="E91" s="7" t="s">
        <v>830</v>
      </c>
      <c r="F91" s="7">
        <v>175.47</v>
      </c>
      <c r="G91" s="7"/>
      <c r="H91" s="7"/>
      <c r="I91" s="7"/>
      <c r="J91" s="7"/>
      <c r="K91" s="7"/>
      <c r="L91" s="7"/>
      <c r="M91" s="7"/>
      <c r="N91" s="7"/>
      <c r="O91" s="7"/>
      <c r="P91" s="7"/>
      <c r="Q91" s="7">
        <v>15</v>
      </c>
      <c r="R91" s="7"/>
      <c r="S91" s="7">
        <v>10</v>
      </c>
      <c r="T91" s="7"/>
      <c r="U91" s="7">
        <f>VLOOKUP(C91,[1]表格1!$C$1:$U$65536,19,FALSE)</f>
        <v>15</v>
      </c>
      <c r="V91" s="7"/>
      <c r="W91" s="8" t="s">
        <v>834</v>
      </c>
      <c r="X91" s="7">
        <v>177.97</v>
      </c>
      <c r="Y91" s="7">
        <v>40</v>
      </c>
      <c r="Z91" s="7">
        <v>217.97</v>
      </c>
      <c r="AA91" s="6" t="s">
        <v>90</v>
      </c>
      <c r="AB91" s="6" t="s">
        <v>90</v>
      </c>
      <c r="AC91" s="6" t="s">
        <v>862</v>
      </c>
      <c r="AD91" s="6" t="s">
        <v>90</v>
      </c>
      <c r="AE91" s="6"/>
    </row>
    <row r="92" ht="25.2" spans="1:31">
      <c r="A92" s="7">
        <v>20</v>
      </c>
      <c r="B92" s="7" t="s">
        <v>866</v>
      </c>
      <c r="C92" s="7">
        <v>22251131</v>
      </c>
      <c r="D92" s="7" t="s">
        <v>829</v>
      </c>
      <c r="E92" s="7" t="s">
        <v>830</v>
      </c>
      <c r="F92" s="7">
        <v>174.87</v>
      </c>
      <c r="G92" s="7"/>
      <c r="H92" s="7"/>
      <c r="I92" s="7"/>
      <c r="J92" s="7"/>
      <c r="K92" s="7"/>
      <c r="L92" s="7"/>
      <c r="M92" s="7"/>
      <c r="N92" s="7" t="s">
        <v>857</v>
      </c>
      <c r="O92" s="7"/>
      <c r="P92" s="7"/>
      <c r="Q92" s="7">
        <v>15</v>
      </c>
      <c r="R92" s="7"/>
      <c r="S92" s="7">
        <v>20</v>
      </c>
      <c r="T92" s="7"/>
      <c r="U92" s="7"/>
      <c r="V92" s="7"/>
      <c r="W92" s="8" t="s">
        <v>834</v>
      </c>
      <c r="X92" s="7">
        <v>177.87</v>
      </c>
      <c r="Y92" s="7">
        <v>35</v>
      </c>
      <c r="Z92" s="7">
        <v>212.87</v>
      </c>
      <c r="AA92" s="6" t="s">
        <v>90</v>
      </c>
      <c r="AB92" s="6" t="s">
        <v>90</v>
      </c>
      <c r="AC92" s="6" t="s">
        <v>862</v>
      </c>
      <c r="AD92" s="6" t="s">
        <v>90</v>
      </c>
      <c r="AE92" s="6"/>
    </row>
    <row r="93" ht="25.2" spans="1:31">
      <c r="A93" s="7">
        <v>21</v>
      </c>
      <c r="B93" s="7" t="s">
        <v>867</v>
      </c>
      <c r="C93" s="7">
        <v>22251191</v>
      </c>
      <c r="D93" s="7" t="s">
        <v>829</v>
      </c>
      <c r="E93" s="7" t="s">
        <v>836</v>
      </c>
      <c r="F93" s="7">
        <v>170.6</v>
      </c>
      <c r="G93" s="7"/>
      <c r="H93" s="7"/>
      <c r="I93" s="7"/>
      <c r="J93" s="7"/>
      <c r="K93" s="7"/>
      <c r="L93" s="7"/>
      <c r="M93" s="7"/>
      <c r="N93" s="7"/>
      <c r="O93" s="7"/>
      <c r="P93" s="7"/>
      <c r="Q93" s="7">
        <v>15</v>
      </c>
      <c r="R93" s="7"/>
      <c r="S93" s="7">
        <v>10</v>
      </c>
      <c r="T93" s="7"/>
      <c r="U93" s="7">
        <f>VLOOKUP(C93,[1]表格1!$C$1:$U$65536,19,FALSE)</f>
        <v>15</v>
      </c>
      <c r="V93" s="7"/>
      <c r="W93" s="8" t="s">
        <v>834</v>
      </c>
      <c r="X93" s="7">
        <v>172.6</v>
      </c>
      <c r="Y93" s="7">
        <v>40</v>
      </c>
      <c r="Z93" s="7">
        <v>212.6</v>
      </c>
      <c r="AA93" s="6" t="s">
        <v>90</v>
      </c>
      <c r="AB93" s="6" t="s">
        <v>90</v>
      </c>
      <c r="AC93" s="6" t="s">
        <v>862</v>
      </c>
      <c r="AD93" s="6" t="s">
        <v>90</v>
      </c>
      <c r="AE93" s="6"/>
    </row>
    <row r="94" ht="25.2" spans="1:31">
      <c r="A94" s="7">
        <v>22</v>
      </c>
      <c r="B94" s="7" t="s">
        <v>868</v>
      </c>
      <c r="C94" s="7">
        <v>22251173</v>
      </c>
      <c r="D94" s="7" t="s">
        <v>829</v>
      </c>
      <c r="E94" s="7" t="s">
        <v>830</v>
      </c>
      <c r="F94" s="7">
        <v>177.53</v>
      </c>
      <c r="G94" s="7"/>
      <c r="H94" s="7"/>
      <c r="I94" s="7"/>
      <c r="J94" s="7"/>
      <c r="K94" s="7"/>
      <c r="L94" s="7"/>
      <c r="M94" s="7"/>
      <c r="N94" s="7"/>
      <c r="O94" s="7"/>
      <c r="P94" s="7"/>
      <c r="Q94" s="7">
        <v>22.5</v>
      </c>
      <c r="R94" s="7"/>
      <c r="S94" s="7">
        <v>10</v>
      </c>
      <c r="T94" s="7"/>
      <c r="U94" s="7"/>
      <c r="V94" s="7"/>
      <c r="W94" s="8" t="s">
        <v>834</v>
      </c>
      <c r="X94" s="7">
        <v>177.53</v>
      </c>
      <c r="Y94" s="7">
        <v>32.5</v>
      </c>
      <c r="Z94" s="7">
        <v>210.03</v>
      </c>
      <c r="AA94" s="6" t="s">
        <v>90</v>
      </c>
      <c r="AB94" s="6" t="s">
        <v>90</v>
      </c>
      <c r="AC94" s="6" t="s">
        <v>862</v>
      </c>
      <c r="AD94" s="6" t="s">
        <v>90</v>
      </c>
      <c r="AE94" s="6"/>
    </row>
    <row r="95" ht="25.2" spans="1:31">
      <c r="A95" s="7">
        <v>23</v>
      </c>
      <c r="B95" s="8" t="s">
        <v>869</v>
      </c>
      <c r="C95" s="7">
        <v>22251335</v>
      </c>
      <c r="D95" s="7" t="s">
        <v>829</v>
      </c>
      <c r="E95" s="8" t="s">
        <v>870</v>
      </c>
      <c r="F95" s="7">
        <v>168.2</v>
      </c>
      <c r="G95" s="7"/>
      <c r="H95" s="7"/>
      <c r="I95" s="7"/>
      <c r="J95" s="7"/>
      <c r="K95" s="7"/>
      <c r="L95" s="7"/>
      <c r="M95" s="7"/>
      <c r="N95" s="7"/>
      <c r="O95" s="7"/>
      <c r="P95" s="7"/>
      <c r="Q95" s="7">
        <v>30</v>
      </c>
      <c r="R95" s="7"/>
      <c r="S95" s="7">
        <v>10</v>
      </c>
      <c r="T95" s="7"/>
      <c r="U95" s="7"/>
      <c r="V95" s="7"/>
      <c r="W95" s="8" t="s">
        <v>834</v>
      </c>
      <c r="X95" s="7">
        <v>168.2</v>
      </c>
      <c r="Y95" s="7">
        <v>40</v>
      </c>
      <c r="Z95" s="7">
        <v>208.2</v>
      </c>
      <c r="AA95" s="6" t="s">
        <v>90</v>
      </c>
      <c r="AB95" s="6" t="s">
        <v>90</v>
      </c>
      <c r="AC95" s="6" t="s">
        <v>862</v>
      </c>
      <c r="AD95" s="6" t="s">
        <v>90</v>
      </c>
      <c r="AE95" s="6"/>
    </row>
    <row r="96" ht="25.2" spans="1:31">
      <c r="A96" s="7">
        <v>24</v>
      </c>
      <c r="B96" s="7" t="s">
        <v>871</v>
      </c>
      <c r="C96" s="7">
        <v>22251106</v>
      </c>
      <c r="D96" s="7" t="s">
        <v>829</v>
      </c>
      <c r="E96" s="7" t="s">
        <v>830</v>
      </c>
      <c r="F96" s="7">
        <v>177.55</v>
      </c>
      <c r="G96" s="7"/>
      <c r="H96" s="7"/>
      <c r="I96" s="7"/>
      <c r="J96" s="7"/>
      <c r="K96" s="7"/>
      <c r="L96" s="7"/>
      <c r="M96" s="7"/>
      <c r="N96" s="7"/>
      <c r="O96" s="7"/>
      <c r="P96" s="7"/>
      <c r="Q96" s="7">
        <v>15</v>
      </c>
      <c r="R96" s="7"/>
      <c r="S96" s="7">
        <v>10</v>
      </c>
      <c r="T96" s="7"/>
      <c r="U96" s="7"/>
      <c r="V96" s="7"/>
      <c r="W96" s="8" t="s">
        <v>834</v>
      </c>
      <c r="X96" s="7">
        <v>177.55</v>
      </c>
      <c r="Y96" s="7">
        <v>25</v>
      </c>
      <c r="Z96" s="7">
        <v>202.55</v>
      </c>
      <c r="AA96" s="6" t="s">
        <v>90</v>
      </c>
      <c r="AB96" s="6" t="s">
        <v>90</v>
      </c>
      <c r="AC96" s="6" t="s">
        <v>862</v>
      </c>
      <c r="AD96" s="6" t="s">
        <v>90</v>
      </c>
      <c r="AE96" s="6"/>
    </row>
    <row r="97" ht="61.2" spans="1:31">
      <c r="A97" s="7">
        <v>25</v>
      </c>
      <c r="B97" s="7" t="s">
        <v>872</v>
      </c>
      <c r="C97" s="7">
        <v>22251324</v>
      </c>
      <c r="D97" s="7" t="s">
        <v>829</v>
      </c>
      <c r="E97" s="7" t="s">
        <v>830</v>
      </c>
      <c r="F97" s="7">
        <v>187.33</v>
      </c>
      <c r="G97" s="7"/>
      <c r="H97" s="7"/>
      <c r="I97" s="7"/>
      <c r="J97" s="7"/>
      <c r="K97" s="7"/>
      <c r="L97" s="7"/>
      <c r="M97" s="7"/>
      <c r="N97" s="7"/>
      <c r="O97" s="7"/>
      <c r="P97" s="7"/>
      <c r="Q97" s="7"/>
      <c r="R97" s="7"/>
      <c r="S97" s="7">
        <v>10</v>
      </c>
      <c r="T97" s="7"/>
      <c r="U97" s="7"/>
      <c r="V97" s="7" t="s">
        <v>873</v>
      </c>
      <c r="W97" s="8" t="s">
        <v>834</v>
      </c>
      <c r="X97" s="7">
        <v>187.33</v>
      </c>
      <c r="Y97" s="7">
        <v>13</v>
      </c>
      <c r="Z97" s="7">
        <v>200.33</v>
      </c>
      <c r="AA97" s="6" t="s">
        <v>784</v>
      </c>
      <c r="AB97" s="6" t="s">
        <v>90</v>
      </c>
      <c r="AC97" s="6" t="s">
        <v>862</v>
      </c>
      <c r="AD97" s="6" t="s">
        <v>90</v>
      </c>
      <c r="AE97" s="6"/>
    </row>
    <row r="98" ht="37.2" spans="1:31">
      <c r="A98" s="7">
        <v>26</v>
      </c>
      <c r="B98" s="7" t="s">
        <v>874</v>
      </c>
      <c r="C98" s="7">
        <v>22251341</v>
      </c>
      <c r="D98" s="7" t="s">
        <v>829</v>
      </c>
      <c r="E98" s="8" t="s">
        <v>875</v>
      </c>
      <c r="F98" s="7">
        <v>174</v>
      </c>
      <c r="G98" s="7"/>
      <c r="H98" s="7"/>
      <c r="I98" s="7"/>
      <c r="J98" s="7"/>
      <c r="K98" s="7"/>
      <c r="L98" s="7"/>
      <c r="M98" s="7"/>
      <c r="N98" s="7"/>
      <c r="O98" s="7"/>
      <c r="P98" s="7"/>
      <c r="Q98" s="7"/>
      <c r="R98" s="7"/>
      <c r="S98" s="7">
        <v>20</v>
      </c>
      <c r="T98" s="7"/>
      <c r="U98" s="7"/>
      <c r="V98" s="8" t="s">
        <v>876</v>
      </c>
      <c r="W98" s="8" t="s">
        <v>834</v>
      </c>
      <c r="X98" s="7">
        <v>174</v>
      </c>
      <c r="Y98" s="7">
        <v>20</v>
      </c>
      <c r="Z98" s="7">
        <v>194</v>
      </c>
      <c r="AA98" s="6" t="s">
        <v>90</v>
      </c>
      <c r="AB98" s="6" t="s">
        <v>90</v>
      </c>
      <c r="AC98" s="6" t="s">
        <v>862</v>
      </c>
      <c r="AD98" s="6" t="s">
        <v>90</v>
      </c>
      <c r="AE98" s="6"/>
    </row>
    <row r="99" ht="25.2" spans="1:31">
      <c r="A99" s="7">
        <v>27</v>
      </c>
      <c r="B99" s="7" t="s">
        <v>877</v>
      </c>
      <c r="C99" s="7">
        <v>22251148</v>
      </c>
      <c r="D99" s="7" t="s">
        <v>829</v>
      </c>
      <c r="E99" s="7" t="s">
        <v>830</v>
      </c>
      <c r="F99" s="7">
        <v>180.35</v>
      </c>
      <c r="G99" s="7"/>
      <c r="H99" s="7"/>
      <c r="I99" s="7"/>
      <c r="J99" s="7"/>
      <c r="K99" s="7"/>
      <c r="L99" s="8" t="s">
        <v>38</v>
      </c>
      <c r="M99" s="7"/>
      <c r="N99" s="7"/>
      <c r="O99" s="7"/>
      <c r="P99" s="7"/>
      <c r="Q99" s="7"/>
      <c r="R99" s="7"/>
      <c r="S99" s="7">
        <v>10</v>
      </c>
      <c r="T99" s="7"/>
      <c r="U99" s="7"/>
      <c r="V99" s="7"/>
      <c r="W99" s="8" t="s">
        <v>834</v>
      </c>
      <c r="X99" s="7">
        <v>183.35</v>
      </c>
      <c r="Y99" s="7">
        <v>10</v>
      </c>
      <c r="Z99" s="7">
        <v>193.35</v>
      </c>
      <c r="AA99" s="6" t="s">
        <v>784</v>
      </c>
      <c r="AB99" s="6" t="s">
        <v>90</v>
      </c>
      <c r="AC99" s="6" t="s">
        <v>862</v>
      </c>
      <c r="AD99" s="6" t="s">
        <v>90</v>
      </c>
      <c r="AE99" s="6"/>
    </row>
    <row r="100" ht="25.2" spans="1:31">
      <c r="A100" s="7">
        <v>28</v>
      </c>
      <c r="B100" s="7" t="s">
        <v>878</v>
      </c>
      <c r="C100" s="7">
        <v>22251060</v>
      </c>
      <c r="D100" s="7" t="s">
        <v>829</v>
      </c>
      <c r="E100" s="8" t="s">
        <v>870</v>
      </c>
      <c r="F100" s="7">
        <v>177.4</v>
      </c>
      <c r="G100" s="7"/>
      <c r="H100" s="7"/>
      <c r="I100" s="7"/>
      <c r="J100" s="7"/>
      <c r="K100" s="7"/>
      <c r="L100" s="7"/>
      <c r="M100" s="7"/>
      <c r="N100" s="7"/>
      <c r="O100" s="7"/>
      <c r="P100" s="7"/>
      <c r="Q100" s="7">
        <v>15</v>
      </c>
      <c r="R100" s="7"/>
      <c r="S100" s="7"/>
      <c r="T100" s="7"/>
      <c r="U100" s="7"/>
      <c r="V100" s="7"/>
      <c r="W100" s="8" t="s">
        <v>834</v>
      </c>
      <c r="X100" s="7">
        <v>177.4</v>
      </c>
      <c r="Y100" s="7">
        <v>15</v>
      </c>
      <c r="Z100" s="7">
        <v>192.4</v>
      </c>
      <c r="AA100" s="6" t="s">
        <v>90</v>
      </c>
      <c r="AB100" s="6" t="s">
        <v>90</v>
      </c>
      <c r="AC100" s="6" t="s">
        <v>862</v>
      </c>
      <c r="AD100" s="6" t="s">
        <v>90</v>
      </c>
      <c r="AE100" s="6"/>
    </row>
    <row r="101" ht="38.4" spans="1:31">
      <c r="A101" s="7">
        <v>29</v>
      </c>
      <c r="B101" s="7" t="s">
        <v>879</v>
      </c>
      <c r="C101" s="7">
        <v>22251064</v>
      </c>
      <c r="D101" s="7" t="s">
        <v>829</v>
      </c>
      <c r="E101" s="7" t="s">
        <v>830</v>
      </c>
      <c r="F101" s="7">
        <v>173.27</v>
      </c>
      <c r="G101" s="7"/>
      <c r="H101" s="7"/>
      <c r="I101" s="7"/>
      <c r="J101" s="7"/>
      <c r="K101" s="7"/>
      <c r="L101" s="7"/>
      <c r="M101" s="7"/>
      <c r="N101" s="7"/>
      <c r="O101" s="7"/>
      <c r="P101" s="7"/>
      <c r="Q101" s="7"/>
      <c r="R101" s="7"/>
      <c r="S101" s="7"/>
      <c r="T101" s="7"/>
      <c r="U101" s="7">
        <f>VLOOKUP(C101,[1]表格1!$C$1:$U$65536,19,FALSE)</f>
        <v>15</v>
      </c>
      <c r="V101" s="8" t="s">
        <v>880</v>
      </c>
      <c r="W101" s="8" t="s">
        <v>834</v>
      </c>
      <c r="X101" s="7">
        <v>173.27</v>
      </c>
      <c r="Y101" s="7">
        <v>16.8</v>
      </c>
      <c r="Z101" s="7">
        <v>190.07</v>
      </c>
      <c r="AA101" s="6" t="s">
        <v>90</v>
      </c>
      <c r="AB101" s="6" t="s">
        <v>90</v>
      </c>
      <c r="AC101" s="6" t="s">
        <v>862</v>
      </c>
      <c r="AD101" s="6" t="s">
        <v>90</v>
      </c>
      <c r="AE101" s="6"/>
    </row>
    <row r="102" ht="25.2" spans="1:31">
      <c r="A102" s="7">
        <v>30</v>
      </c>
      <c r="B102" s="7" t="s">
        <v>881</v>
      </c>
      <c r="C102" s="7">
        <v>22251149</v>
      </c>
      <c r="D102" s="7" t="s">
        <v>829</v>
      </c>
      <c r="E102" s="7" t="s">
        <v>882</v>
      </c>
      <c r="F102" s="7">
        <v>180.06</v>
      </c>
      <c r="G102" s="7"/>
      <c r="H102" s="7"/>
      <c r="I102" s="7"/>
      <c r="J102" s="7"/>
      <c r="K102" s="7"/>
      <c r="L102" s="7"/>
      <c r="M102" s="7"/>
      <c r="N102" s="7"/>
      <c r="O102" s="7"/>
      <c r="P102" s="7"/>
      <c r="Q102" s="7"/>
      <c r="R102" s="7"/>
      <c r="S102" s="7">
        <v>10</v>
      </c>
      <c r="T102" s="7"/>
      <c r="U102" s="7"/>
      <c r="V102" s="7"/>
      <c r="W102" s="8" t="s">
        <v>834</v>
      </c>
      <c r="X102" s="7">
        <v>180.06</v>
      </c>
      <c r="Y102" s="7">
        <v>10</v>
      </c>
      <c r="Z102" s="7">
        <v>190.06</v>
      </c>
      <c r="AA102" s="6" t="s">
        <v>784</v>
      </c>
      <c r="AB102" s="6" t="s">
        <v>90</v>
      </c>
      <c r="AC102" s="6" t="s">
        <v>862</v>
      </c>
      <c r="AD102" s="6" t="s">
        <v>90</v>
      </c>
      <c r="AE102" s="6"/>
    </row>
    <row r="103" ht="25.2" spans="1:31">
      <c r="A103" s="7">
        <v>31</v>
      </c>
      <c r="B103" s="7" t="s">
        <v>883</v>
      </c>
      <c r="C103" s="7">
        <v>22251313</v>
      </c>
      <c r="D103" s="7" t="s">
        <v>829</v>
      </c>
      <c r="E103" s="7" t="s">
        <v>830</v>
      </c>
      <c r="F103" s="7">
        <v>174.58</v>
      </c>
      <c r="G103" s="7"/>
      <c r="H103" s="7"/>
      <c r="I103" s="7"/>
      <c r="J103" s="7"/>
      <c r="K103" s="7"/>
      <c r="L103" s="7"/>
      <c r="M103" s="7"/>
      <c r="N103" s="7"/>
      <c r="O103" s="7"/>
      <c r="P103" s="7"/>
      <c r="Q103" s="7">
        <v>15</v>
      </c>
      <c r="R103" s="7"/>
      <c r="S103" s="7"/>
      <c r="T103" s="7"/>
      <c r="U103" s="7"/>
      <c r="V103" s="7"/>
      <c r="W103" s="8" t="s">
        <v>834</v>
      </c>
      <c r="X103" s="7">
        <v>174.58</v>
      </c>
      <c r="Y103" s="7">
        <v>15</v>
      </c>
      <c r="Z103" s="7">
        <v>189.58</v>
      </c>
      <c r="AA103" s="6" t="s">
        <v>90</v>
      </c>
      <c r="AB103" s="6" t="s">
        <v>90</v>
      </c>
      <c r="AC103" s="6" t="s">
        <v>862</v>
      </c>
      <c r="AD103" s="6" t="s">
        <v>90</v>
      </c>
      <c r="AE103" s="6"/>
    </row>
    <row r="104" ht="25.2" spans="1:31">
      <c r="A104" s="7">
        <v>32</v>
      </c>
      <c r="B104" s="8" t="s">
        <v>884</v>
      </c>
      <c r="C104" s="7">
        <v>22251315</v>
      </c>
      <c r="D104" s="7" t="s">
        <v>829</v>
      </c>
      <c r="E104" s="7" t="s">
        <v>830</v>
      </c>
      <c r="F104" s="7">
        <v>179.27</v>
      </c>
      <c r="G104" s="7"/>
      <c r="H104" s="7"/>
      <c r="I104" s="7"/>
      <c r="J104" s="7"/>
      <c r="K104" s="7"/>
      <c r="L104" s="7"/>
      <c r="M104" s="7"/>
      <c r="N104" s="7"/>
      <c r="O104" s="7"/>
      <c r="P104" s="7"/>
      <c r="Q104" s="7"/>
      <c r="R104" s="7"/>
      <c r="S104" s="7">
        <v>10</v>
      </c>
      <c r="T104" s="7"/>
      <c r="U104" s="7"/>
      <c r="V104" s="7"/>
      <c r="W104" s="8" t="s">
        <v>834</v>
      </c>
      <c r="X104" s="7">
        <v>179.27</v>
      </c>
      <c r="Y104" s="7">
        <v>10</v>
      </c>
      <c r="Z104" s="7">
        <v>189.27</v>
      </c>
      <c r="AA104" s="6"/>
      <c r="AB104" s="6"/>
      <c r="AC104" s="8" t="s">
        <v>885</v>
      </c>
      <c r="AD104" s="6"/>
      <c r="AE104" s="6"/>
    </row>
    <row r="105" ht="25.2" spans="1:31">
      <c r="A105" s="7">
        <v>33</v>
      </c>
      <c r="B105" s="7" t="s">
        <v>886</v>
      </c>
      <c r="C105" s="7">
        <v>22251102</v>
      </c>
      <c r="D105" s="7" t="s">
        <v>829</v>
      </c>
      <c r="E105" s="8" t="s">
        <v>870</v>
      </c>
      <c r="F105" s="7">
        <v>174.04</v>
      </c>
      <c r="G105" s="7"/>
      <c r="H105" s="7"/>
      <c r="I105" s="7"/>
      <c r="J105" s="7"/>
      <c r="K105" s="7"/>
      <c r="L105" s="7"/>
      <c r="M105" s="7"/>
      <c r="N105" s="7"/>
      <c r="O105" s="7"/>
      <c r="P105" s="7"/>
      <c r="Q105" s="7">
        <v>15</v>
      </c>
      <c r="R105" s="7"/>
      <c r="S105" s="7"/>
      <c r="T105" s="7"/>
      <c r="U105" s="7"/>
      <c r="V105" s="7"/>
      <c r="W105" s="8" t="s">
        <v>834</v>
      </c>
      <c r="X105" s="7">
        <v>174.04</v>
      </c>
      <c r="Y105" s="7">
        <v>15</v>
      </c>
      <c r="Z105" s="7">
        <v>189.04</v>
      </c>
      <c r="AA105" s="6" t="s">
        <v>90</v>
      </c>
      <c r="AB105" s="6" t="s">
        <v>90</v>
      </c>
      <c r="AC105" s="6" t="s">
        <v>862</v>
      </c>
      <c r="AD105" s="6" t="s">
        <v>90</v>
      </c>
      <c r="AE105" s="6"/>
    </row>
    <row r="106" ht="25.2" spans="1:31">
      <c r="A106" s="7">
        <v>34</v>
      </c>
      <c r="B106" s="7" t="s">
        <v>887</v>
      </c>
      <c r="C106" s="7">
        <v>22251276</v>
      </c>
      <c r="D106" s="7" t="s">
        <v>829</v>
      </c>
      <c r="E106" s="7" t="s">
        <v>830</v>
      </c>
      <c r="F106" s="7">
        <v>177.22</v>
      </c>
      <c r="G106" s="7"/>
      <c r="H106" s="7"/>
      <c r="I106" s="7"/>
      <c r="J106" s="7"/>
      <c r="K106" s="7"/>
      <c r="L106" s="7"/>
      <c r="M106" s="7"/>
      <c r="N106" s="7"/>
      <c r="O106" s="7"/>
      <c r="P106" s="7"/>
      <c r="Q106" s="7"/>
      <c r="R106" s="7"/>
      <c r="S106" s="7">
        <v>10</v>
      </c>
      <c r="T106" s="7"/>
      <c r="U106" s="7"/>
      <c r="V106" s="7"/>
      <c r="W106" s="8" t="s">
        <v>834</v>
      </c>
      <c r="X106" s="7">
        <v>177.22</v>
      </c>
      <c r="Y106" s="7">
        <v>10</v>
      </c>
      <c r="Z106" s="7">
        <v>187.22</v>
      </c>
      <c r="AA106" s="6" t="s">
        <v>90</v>
      </c>
      <c r="AB106" s="6" t="s">
        <v>90</v>
      </c>
      <c r="AC106" s="6" t="s">
        <v>862</v>
      </c>
      <c r="AD106" s="6" t="s">
        <v>90</v>
      </c>
      <c r="AE106" s="6"/>
    </row>
    <row r="107" ht="25.2" spans="1:31">
      <c r="A107" s="7">
        <v>35</v>
      </c>
      <c r="B107" s="7" t="s">
        <v>888</v>
      </c>
      <c r="C107" s="7">
        <v>22251215</v>
      </c>
      <c r="D107" s="7" t="s">
        <v>829</v>
      </c>
      <c r="E107" s="7" t="s">
        <v>830</v>
      </c>
      <c r="F107" s="7">
        <v>175.67</v>
      </c>
      <c r="G107" s="7"/>
      <c r="H107" s="7"/>
      <c r="I107" s="7"/>
      <c r="J107" s="7"/>
      <c r="K107" s="7"/>
      <c r="L107" s="7"/>
      <c r="M107" s="7"/>
      <c r="N107" s="7"/>
      <c r="O107" s="7"/>
      <c r="P107" s="7"/>
      <c r="Q107" s="7"/>
      <c r="R107" s="7"/>
      <c r="S107" s="7">
        <v>10</v>
      </c>
      <c r="T107" s="7"/>
      <c r="U107" s="7"/>
      <c r="V107" s="7"/>
      <c r="W107" s="8" t="s">
        <v>834</v>
      </c>
      <c r="X107" s="7">
        <v>175.67</v>
      </c>
      <c r="Y107" s="7">
        <v>10</v>
      </c>
      <c r="Z107" s="7">
        <v>185.67</v>
      </c>
      <c r="AA107" s="6" t="s">
        <v>90</v>
      </c>
      <c r="AB107" s="6" t="s">
        <v>90</v>
      </c>
      <c r="AC107" s="6" t="s">
        <v>862</v>
      </c>
      <c r="AD107" s="6" t="s">
        <v>90</v>
      </c>
      <c r="AE107" s="6"/>
    </row>
    <row r="108" ht="25.2" spans="1:31">
      <c r="A108" s="7">
        <v>36</v>
      </c>
      <c r="B108" s="7" t="s">
        <v>889</v>
      </c>
      <c r="C108" s="7">
        <v>22251207</v>
      </c>
      <c r="D108" s="7" t="s">
        <v>829</v>
      </c>
      <c r="E108" s="7" t="s">
        <v>836</v>
      </c>
      <c r="F108" s="7">
        <v>173.47</v>
      </c>
      <c r="G108" s="7"/>
      <c r="H108" s="7"/>
      <c r="I108" s="7"/>
      <c r="J108" s="7"/>
      <c r="K108" s="7"/>
      <c r="L108" s="7"/>
      <c r="M108" s="7"/>
      <c r="N108" s="7"/>
      <c r="O108" s="7"/>
      <c r="P108" s="7"/>
      <c r="Q108" s="7"/>
      <c r="R108" s="7"/>
      <c r="S108" s="7">
        <v>10</v>
      </c>
      <c r="T108" s="7"/>
      <c r="U108" s="7"/>
      <c r="V108" s="7"/>
      <c r="W108" s="8" t="s">
        <v>834</v>
      </c>
      <c r="X108" s="7">
        <v>173.47</v>
      </c>
      <c r="Y108" s="7">
        <v>10</v>
      </c>
      <c r="Z108" s="7">
        <v>183.47</v>
      </c>
      <c r="AA108" s="6" t="s">
        <v>90</v>
      </c>
      <c r="AB108" s="6" t="s">
        <v>90</v>
      </c>
      <c r="AC108" s="6" t="s">
        <v>862</v>
      </c>
      <c r="AD108" s="6" t="s">
        <v>90</v>
      </c>
      <c r="AE108" s="6"/>
    </row>
    <row r="109" ht="37.2" spans="1:31">
      <c r="A109" s="7">
        <v>37</v>
      </c>
      <c r="B109" s="7" t="s">
        <v>890</v>
      </c>
      <c r="C109" s="7">
        <v>22251065</v>
      </c>
      <c r="D109" s="7" t="s">
        <v>829</v>
      </c>
      <c r="E109" s="8" t="s">
        <v>870</v>
      </c>
      <c r="F109" s="7">
        <v>168.23</v>
      </c>
      <c r="G109" s="7"/>
      <c r="H109" s="7"/>
      <c r="I109" s="7"/>
      <c r="J109" s="7"/>
      <c r="K109" s="7"/>
      <c r="L109" s="7"/>
      <c r="M109" s="7"/>
      <c r="N109" s="7"/>
      <c r="O109" s="7"/>
      <c r="P109" s="7"/>
      <c r="Q109" s="7"/>
      <c r="R109" s="7"/>
      <c r="S109" s="7">
        <v>10</v>
      </c>
      <c r="T109" s="7"/>
      <c r="U109" s="7"/>
      <c r="V109" s="8" t="s">
        <v>891</v>
      </c>
      <c r="W109" s="8" t="s">
        <v>834</v>
      </c>
      <c r="X109" s="7">
        <v>168.23</v>
      </c>
      <c r="Y109" s="7">
        <v>11</v>
      </c>
      <c r="Z109" s="7">
        <v>179.23</v>
      </c>
      <c r="AA109" s="6" t="s">
        <v>90</v>
      </c>
      <c r="AB109" s="6" t="s">
        <v>90</v>
      </c>
      <c r="AC109" s="6" t="s">
        <v>862</v>
      </c>
      <c r="AD109" s="6" t="s">
        <v>90</v>
      </c>
      <c r="AE109" s="6"/>
    </row>
    <row r="110" ht="50.4" spans="1:31">
      <c r="A110" s="7">
        <v>38</v>
      </c>
      <c r="B110" s="7" t="s">
        <v>892</v>
      </c>
      <c r="C110" s="7">
        <v>22251130</v>
      </c>
      <c r="D110" s="7" t="s">
        <v>829</v>
      </c>
      <c r="E110" s="7" t="s">
        <v>882</v>
      </c>
      <c r="F110" s="7">
        <v>165.87</v>
      </c>
      <c r="G110" s="7"/>
      <c r="H110" s="7"/>
      <c r="I110" s="7"/>
      <c r="J110" s="7"/>
      <c r="K110" s="7"/>
      <c r="L110" s="7"/>
      <c r="M110" s="7"/>
      <c r="N110" s="7"/>
      <c r="O110" s="7"/>
      <c r="P110" s="7"/>
      <c r="Q110" s="7"/>
      <c r="R110" s="7"/>
      <c r="S110" s="7">
        <v>10</v>
      </c>
      <c r="T110" s="7"/>
      <c r="U110" s="7"/>
      <c r="V110" s="8" t="s">
        <v>893</v>
      </c>
      <c r="W110" s="8" t="s">
        <v>834</v>
      </c>
      <c r="X110" s="7">
        <v>165.87</v>
      </c>
      <c r="Y110" s="7">
        <v>11.6</v>
      </c>
      <c r="Z110" s="7">
        <v>177.47</v>
      </c>
      <c r="AA110" s="6" t="s">
        <v>90</v>
      </c>
      <c r="AB110" s="6" t="s">
        <v>90</v>
      </c>
      <c r="AC110" s="6" t="s">
        <v>862</v>
      </c>
      <c r="AD110" s="6" t="s">
        <v>90</v>
      </c>
      <c r="AE110" s="6"/>
    </row>
    <row r="111" ht="25.2" spans="1:31">
      <c r="A111" s="7">
        <v>39</v>
      </c>
      <c r="B111" s="7" t="s">
        <v>894</v>
      </c>
      <c r="C111" s="7">
        <v>22251066</v>
      </c>
      <c r="D111" s="7" t="s">
        <v>829</v>
      </c>
      <c r="E111" s="8" t="s">
        <v>870</v>
      </c>
      <c r="F111" s="7">
        <v>173.73</v>
      </c>
      <c r="G111" s="7"/>
      <c r="H111" s="7"/>
      <c r="I111" s="7"/>
      <c r="J111" s="7"/>
      <c r="K111" s="7"/>
      <c r="L111" s="7"/>
      <c r="M111" s="7"/>
      <c r="N111" s="7"/>
      <c r="O111" s="7"/>
      <c r="P111" s="7"/>
      <c r="Q111" s="7"/>
      <c r="R111" s="7"/>
      <c r="S111" s="7"/>
      <c r="T111" s="7"/>
      <c r="U111" s="7" t="s">
        <v>90</v>
      </c>
      <c r="V111" s="7"/>
      <c r="W111" s="8" t="s">
        <v>834</v>
      </c>
      <c r="X111" s="7">
        <v>173.73</v>
      </c>
      <c r="Y111" s="7">
        <v>0</v>
      </c>
      <c r="Z111" s="7">
        <v>173.73</v>
      </c>
      <c r="AA111" s="6" t="s">
        <v>90</v>
      </c>
      <c r="AB111" s="6" t="s">
        <v>90</v>
      </c>
      <c r="AC111" s="6" t="s">
        <v>862</v>
      </c>
      <c r="AD111" s="6" t="s">
        <v>90</v>
      </c>
      <c r="AE111" s="6"/>
    </row>
    <row r="112" spans="1:31">
      <c r="A112" s="158"/>
      <c r="B112" s="158"/>
      <c r="C112" s="158"/>
      <c r="D112" s="158"/>
      <c r="E112" s="158"/>
      <c r="F112" s="158"/>
      <c r="G112" s="158"/>
      <c r="H112" s="158"/>
      <c r="I112" s="158"/>
      <c r="J112" s="158"/>
      <c r="K112" s="158"/>
      <c r="L112" s="158"/>
      <c r="M112" s="158"/>
      <c r="N112" s="158"/>
      <c r="O112" s="158"/>
      <c r="P112" s="158"/>
      <c r="Q112" s="158"/>
      <c r="R112" s="158"/>
      <c r="S112" s="158"/>
      <c r="T112" s="158"/>
      <c r="U112" s="158"/>
      <c r="V112" s="158"/>
      <c r="W112" s="158"/>
      <c r="X112" s="158"/>
      <c r="Y112" s="158"/>
      <c r="Z112" s="158"/>
      <c r="AA112" s="158"/>
      <c r="AB112" s="158"/>
      <c r="AC112" s="158"/>
      <c r="AD112" s="158"/>
      <c r="AE112" s="158"/>
    </row>
    <row r="113" ht="25.2" spans="1:31">
      <c r="A113" s="38">
        <v>1</v>
      </c>
      <c r="B113" s="184" t="s">
        <v>895</v>
      </c>
      <c r="C113" s="38">
        <v>22251344</v>
      </c>
      <c r="D113" s="184" t="s">
        <v>896</v>
      </c>
      <c r="E113" s="184" t="s">
        <v>154</v>
      </c>
      <c r="F113" s="38">
        <v>185.27</v>
      </c>
      <c r="G113" s="38" t="s">
        <v>216</v>
      </c>
      <c r="H113" s="38"/>
      <c r="I113" s="38"/>
      <c r="J113" s="38"/>
      <c r="K113" s="38"/>
      <c r="L113" s="38"/>
      <c r="M113" s="38"/>
      <c r="N113" s="38"/>
      <c r="O113" s="38"/>
      <c r="P113" s="38"/>
      <c r="Q113" s="38">
        <v>18.75</v>
      </c>
      <c r="R113" s="38"/>
      <c r="S113" s="38">
        <v>10</v>
      </c>
      <c r="T113" s="38"/>
      <c r="U113" s="38">
        <v>30</v>
      </c>
      <c r="V113" s="38"/>
      <c r="W113" s="184" t="s">
        <v>41</v>
      </c>
      <c r="X113" s="38">
        <v>205.27</v>
      </c>
      <c r="Y113" s="38">
        <v>58.75</v>
      </c>
      <c r="Z113" s="38">
        <v>264.02</v>
      </c>
      <c r="AA113" s="184" t="s">
        <v>42</v>
      </c>
      <c r="AB113" s="38"/>
      <c r="AC113" s="184" t="s">
        <v>41</v>
      </c>
      <c r="AD113" s="184" t="s">
        <v>42</v>
      </c>
      <c r="AE113" s="38"/>
    </row>
    <row r="114" ht="25.2" spans="1:31">
      <c r="A114" s="38">
        <v>2</v>
      </c>
      <c r="B114" s="184" t="s">
        <v>897</v>
      </c>
      <c r="C114" s="38">
        <v>22251321</v>
      </c>
      <c r="D114" s="184" t="s">
        <v>896</v>
      </c>
      <c r="E114" s="184" t="s">
        <v>44</v>
      </c>
      <c r="F114" s="38">
        <v>183.86</v>
      </c>
      <c r="G114" s="38"/>
      <c r="H114" s="38"/>
      <c r="I114" s="38"/>
      <c r="J114" s="38"/>
      <c r="K114" s="38"/>
      <c r="L114" s="38"/>
      <c r="M114" s="38"/>
      <c r="N114" s="38"/>
      <c r="O114" s="38"/>
      <c r="P114" s="38"/>
      <c r="Q114" s="38">
        <v>30</v>
      </c>
      <c r="R114" s="38"/>
      <c r="S114" s="38">
        <v>20</v>
      </c>
      <c r="T114" s="38"/>
      <c r="U114" s="38">
        <v>30</v>
      </c>
      <c r="V114" s="38"/>
      <c r="W114" s="184" t="s">
        <v>41</v>
      </c>
      <c r="X114" s="38">
        <v>183.86</v>
      </c>
      <c r="Y114" s="38">
        <v>80</v>
      </c>
      <c r="Z114" s="38">
        <v>263.86</v>
      </c>
      <c r="AA114" s="184" t="s">
        <v>42</v>
      </c>
      <c r="AB114" s="184" t="s">
        <v>42</v>
      </c>
      <c r="AC114" s="184" t="s">
        <v>41</v>
      </c>
      <c r="AD114" s="184" t="s">
        <v>42</v>
      </c>
      <c r="AE114" s="184" t="s">
        <v>42</v>
      </c>
    </row>
    <row r="115" ht="25.2" spans="1:31">
      <c r="A115" s="38">
        <v>3</v>
      </c>
      <c r="B115" s="184" t="s">
        <v>898</v>
      </c>
      <c r="C115" s="38">
        <v>22251342</v>
      </c>
      <c r="D115" s="184" t="s">
        <v>896</v>
      </c>
      <c r="E115" s="184" t="s">
        <v>44</v>
      </c>
      <c r="F115" s="38">
        <v>179.67</v>
      </c>
      <c r="G115" s="38"/>
      <c r="H115" s="38"/>
      <c r="I115" s="38"/>
      <c r="J115" s="38"/>
      <c r="K115" s="38"/>
      <c r="L115" s="38"/>
      <c r="M115" s="38"/>
      <c r="N115" s="38"/>
      <c r="O115" s="38"/>
      <c r="P115" s="38"/>
      <c r="Q115" s="38">
        <v>30</v>
      </c>
      <c r="R115" s="38"/>
      <c r="S115" s="38">
        <v>20</v>
      </c>
      <c r="T115" s="38"/>
      <c r="U115" s="38">
        <v>30</v>
      </c>
      <c r="V115" s="38">
        <v>3.6</v>
      </c>
      <c r="W115" s="184" t="s">
        <v>41</v>
      </c>
      <c r="X115" s="38">
        <v>179.67</v>
      </c>
      <c r="Y115" s="38">
        <v>83.6</v>
      </c>
      <c r="Z115" s="38">
        <v>263.27</v>
      </c>
      <c r="AA115" s="184" t="s">
        <v>42</v>
      </c>
      <c r="AB115" s="184" t="s">
        <v>42</v>
      </c>
      <c r="AC115" s="184" t="s">
        <v>41</v>
      </c>
      <c r="AD115" s="184" t="s">
        <v>42</v>
      </c>
      <c r="AE115" s="184" t="s">
        <v>42</v>
      </c>
    </row>
    <row r="116" ht="25.2" spans="1:31">
      <c r="A116" s="38">
        <v>4</v>
      </c>
      <c r="B116" s="184" t="s">
        <v>899</v>
      </c>
      <c r="C116" s="38">
        <v>22251259</v>
      </c>
      <c r="D116" s="184" t="s">
        <v>896</v>
      </c>
      <c r="E116" s="184" t="s">
        <v>154</v>
      </c>
      <c r="F116" s="38">
        <v>175.78</v>
      </c>
      <c r="G116" s="38"/>
      <c r="H116" s="38"/>
      <c r="I116" s="38"/>
      <c r="J116" s="38"/>
      <c r="K116" s="38"/>
      <c r="L116" s="38"/>
      <c r="M116" s="38"/>
      <c r="N116" s="38"/>
      <c r="O116" s="38"/>
      <c r="P116" s="38"/>
      <c r="Q116" s="38">
        <v>30</v>
      </c>
      <c r="R116" s="38"/>
      <c r="S116" s="38">
        <v>20</v>
      </c>
      <c r="T116" s="38"/>
      <c r="U116" s="38">
        <v>30</v>
      </c>
      <c r="V116" s="38">
        <v>5.4</v>
      </c>
      <c r="W116" s="184" t="s">
        <v>41</v>
      </c>
      <c r="X116" s="38">
        <v>175.78</v>
      </c>
      <c r="Y116" s="38">
        <v>85.4</v>
      </c>
      <c r="Z116" s="38">
        <v>261.18</v>
      </c>
      <c r="AA116" s="38"/>
      <c r="AB116" s="184" t="s">
        <v>42</v>
      </c>
      <c r="AC116" s="184" t="s">
        <v>41</v>
      </c>
      <c r="AD116" s="184" t="s">
        <v>42</v>
      </c>
      <c r="AE116" s="38"/>
    </row>
    <row r="117" ht="25.2" spans="1:31">
      <c r="A117" s="38">
        <v>5</v>
      </c>
      <c r="B117" s="184" t="s">
        <v>900</v>
      </c>
      <c r="C117" s="38">
        <v>22251151</v>
      </c>
      <c r="D117" s="184" t="s">
        <v>896</v>
      </c>
      <c r="E117" s="184" t="s">
        <v>154</v>
      </c>
      <c r="F117" s="38">
        <v>176.24</v>
      </c>
      <c r="G117" s="38"/>
      <c r="H117" s="38"/>
      <c r="I117" s="38"/>
      <c r="J117" s="38"/>
      <c r="K117" s="38"/>
      <c r="L117" s="38"/>
      <c r="M117" s="38"/>
      <c r="N117" s="38"/>
      <c r="O117" s="38"/>
      <c r="P117" s="38"/>
      <c r="Q117" s="38">
        <v>30</v>
      </c>
      <c r="R117" s="38"/>
      <c r="S117" s="38">
        <v>20</v>
      </c>
      <c r="T117" s="38"/>
      <c r="U117" s="38">
        <v>30</v>
      </c>
      <c r="V117" s="38">
        <v>3.6</v>
      </c>
      <c r="W117" s="184" t="s">
        <v>41</v>
      </c>
      <c r="X117" s="38">
        <v>176.24</v>
      </c>
      <c r="Y117" s="38">
        <v>83.6</v>
      </c>
      <c r="Z117" s="38">
        <v>259.84</v>
      </c>
      <c r="AA117" s="38"/>
      <c r="AB117" s="184" t="s">
        <v>42</v>
      </c>
      <c r="AC117" s="184" t="s">
        <v>41</v>
      </c>
      <c r="AD117" s="184" t="s">
        <v>42</v>
      </c>
      <c r="AE117" s="38"/>
    </row>
    <row r="118" ht="25.2" spans="1:31">
      <c r="A118" s="38">
        <v>6</v>
      </c>
      <c r="B118" s="184" t="s">
        <v>901</v>
      </c>
      <c r="C118" s="38">
        <v>22251116</v>
      </c>
      <c r="D118" s="184" t="s">
        <v>896</v>
      </c>
      <c r="E118" s="184" t="s">
        <v>44</v>
      </c>
      <c r="F118" s="38">
        <v>172.58</v>
      </c>
      <c r="G118" s="38"/>
      <c r="H118" s="38"/>
      <c r="I118" s="38"/>
      <c r="J118" s="38"/>
      <c r="K118" s="38"/>
      <c r="L118" s="38"/>
      <c r="M118" s="38"/>
      <c r="N118" s="38"/>
      <c r="O118" s="38"/>
      <c r="P118" s="38"/>
      <c r="Q118" s="38">
        <v>30</v>
      </c>
      <c r="R118" s="38"/>
      <c r="S118" s="38">
        <v>20</v>
      </c>
      <c r="T118" s="38"/>
      <c r="U118" s="38">
        <v>30</v>
      </c>
      <c r="V118" s="38">
        <v>5.3</v>
      </c>
      <c r="W118" s="184" t="s">
        <v>41</v>
      </c>
      <c r="X118" s="38">
        <v>172.58</v>
      </c>
      <c r="Y118" s="38">
        <v>85.3</v>
      </c>
      <c r="Z118" s="38">
        <v>258.88</v>
      </c>
      <c r="AA118" s="38"/>
      <c r="AB118" s="184" t="s">
        <v>42</v>
      </c>
      <c r="AC118" s="184" t="s">
        <v>41</v>
      </c>
      <c r="AD118" s="184" t="s">
        <v>42</v>
      </c>
      <c r="AE118" s="38"/>
    </row>
    <row r="119" ht="25.2" spans="1:31">
      <c r="A119" s="38">
        <v>7</v>
      </c>
      <c r="B119" s="184" t="s">
        <v>902</v>
      </c>
      <c r="C119" s="38">
        <v>22251196</v>
      </c>
      <c r="D119" s="184" t="s">
        <v>896</v>
      </c>
      <c r="E119" s="184" t="s">
        <v>154</v>
      </c>
      <c r="F119" s="38">
        <v>177.84</v>
      </c>
      <c r="G119" s="38"/>
      <c r="H119" s="38"/>
      <c r="I119" s="38"/>
      <c r="J119" s="38"/>
      <c r="K119" s="38"/>
      <c r="L119" s="38"/>
      <c r="M119" s="38"/>
      <c r="N119" s="38"/>
      <c r="O119" s="38"/>
      <c r="P119" s="38"/>
      <c r="Q119" s="38">
        <v>25.75</v>
      </c>
      <c r="R119" s="38"/>
      <c r="S119" s="38">
        <v>20</v>
      </c>
      <c r="T119" s="38"/>
      <c r="U119" s="38">
        <v>30</v>
      </c>
      <c r="V119" s="38">
        <v>4</v>
      </c>
      <c r="W119" s="184" t="s">
        <v>41</v>
      </c>
      <c r="X119" s="38">
        <v>177.84</v>
      </c>
      <c r="Y119" s="38">
        <v>79.75</v>
      </c>
      <c r="Z119" s="38">
        <v>257.59</v>
      </c>
      <c r="AA119" s="38"/>
      <c r="AB119" s="184" t="s">
        <v>42</v>
      </c>
      <c r="AC119" s="184" t="s">
        <v>41</v>
      </c>
      <c r="AD119" s="184" t="s">
        <v>42</v>
      </c>
      <c r="AE119" s="38"/>
    </row>
    <row r="120" ht="25.2" spans="1:31">
      <c r="A120" s="38">
        <v>8</v>
      </c>
      <c r="B120" s="184" t="s">
        <v>903</v>
      </c>
      <c r="C120" s="38">
        <v>22251318</v>
      </c>
      <c r="D120" s="184" t="s">
        <v>896</v>
      </c>
      <c r="E120" s="184" t="s">
        <v>154</v>
      </c>
      <c r="F120" s="38">
        <v>180.53</v>
      </c>
      <c r="G120" s="38"/>
      <c r="H120" s="38"/>
      <c r="I120" s="38"/>
      <c r="J120" s="38"/>
      <c r="K120" s="38"/>
      <c r="L120" s="38"/>
      <c r="M120" s="38"/>
      <c r="N120" s="38"/>
      <c r="O120" s="38"/>
      <c r="P120" s="38"/>
      <c r="Q120" s="38">
        <v>30</v>
      </c>
      <c r="R120" s="38"/>
      <c r="S120" s="38">
        <v>10</v>
      </c>
      <c r="T120" s="38"/>
      <c r="U120" s="38">
        <v>30</v>
      </c>
      <c r="V120" s="38">
        <v>2</v>
      </c>
      <c r="W120" s="184" t="s">
        <v>41</v>
      </c>
      <c r="X120" s="38">
        <v>180.53</v>
      </c>
      <c r="Y120" s="38">
        <v>72</v>
      </c>
      <c r="Z120" s="38">
        <v>252.53</v>
      </c>
      <c r="AA120" s="184" t="s">
        <v>42</v>
      </c>
      <c r="AB120" s="184" t="s">
        <v>42</v>
      </c>
      <c r="AC120" s="184" t="s">
        <v>41</v>
      </c>
      <c r="AD120" s="184" t="s">
        <v>42</v>
      </c>
      <c r="AE120" s="184" t="s">
        <v>42</v>
      </c>
    </row>
    <row r="121" ht="25.2" spans="1:31">
      <c r="A121" s="38">
        <v>9</v>
      </c>
      <c r="B121" s="184" t="s">
        <v>904</v>
      </c>
      <c r="C121" s="38">
        <v>22251238</v>
      </c>
      <c r="D121" s="184" t="s">
        <v>896</v>
      </c>
      <c r="E121" s="184" t="s">
        <v>44</v>
      </c>
      <c r="F121" s="38">
        <v>180.33</v>
      </c>
      <c r="G121" s="38"/>
      <c r="H121" s="38"/>
      <c r="I121" s="38"/>
      <c r="J121" s="38"/>
      <c r="K121" s="38"/>
      <c r="L121" s="38"/>
      <c r="M121" s="38"/>
      <c r="N121" s="38"/>
      <c r="O121" s="38"/>
      <c r="P121" s="38"/>
      <c r="Q121" s="38">
        <v>30</v>
      </c>
      <c r="R121" s="38"/>
      <c r="S121" s="38">
        <v>10</v>
      </c>
      <c r="T121" s="38"/>
      <c r="U121" s="38">
        <v>30</v>
      </c>
      <c r="V121" s="38">
        <v>1.7</v>
      </c>
      <c r="W121" s="184" t="s">
        <v>41</v>
      </c>
      <c r="X121" s="38">
        <v>180.33</v>
      </c>
      <c r="Y121" s="38">
        <v>71.7</v>
      </c>
      <c r="Z121" s="38">
        <v>252.03</v>
      </c>
      <c r="AA121" s="184" t="s">
        <v>42</v>
      </c>
      <c r="AB121" s="184" t="s">
        <v>42</v>
      </c>
      <c r="AC121" s="184" t="s">
        <v>41</v>
      </c>
      <c r="AD121" s="184" t="s">
        <v>42</v>
      </c>
      <c r="AE121" s="184" t="s">
        <v>42</v>
      </c>
    </row>
    <row r="122" ht="25.2" spans="1:31">
      <c r="A122" s="38">
        <v>10</v>
      </c>
      <c r="B122" s="184" t="s">
        <v>905</v>
      </c>
      <c r="C122" s="38">
        <v>22251301</v>
      </c>
      <c r="D122" s="184" t="s">
        <v>896</v>
      </c>
      <c r="E122" s="184" t="s">
        <v>154</v>
      </c>
      <c r="F122" s="38">
        <v>177.33</v>
      </c>
      <c r="G122" s="38"/>
      <c r="H122" s="38"/>
      <c r="I122" s="38"/>
      <c r="J122" s="38"/>
      <c r="K122" s="38"/>
      <c r="L122" s="38"/>
      <c r="M122" s="38"/>
      <c r="N122" s="38"/>
      <c r="O122" s="38"/>
      <c r="P122" s="38"/>
      <c r="Q122" s="38">
        <v>30</v>
      </c>
      <c r="R122" s="38"/>
      <c r="S122" s="38">
        <v>10</v>
      </c>
      <c r="T122" s="38"/>
      <c r="U122" s="38">
        <v>30</v>
      </c>
      <c r="V122" s="38">
        <v>1.8</v>
      </c>
      <c r="W122" s="184" t="s">
        <v>41</v>
      </c>
      <c r="X122" s="38">
        <v>177.33</v>
      </c>
      <c r="Y122" s="38">
        <v>71.8</v>
      </c>
      <c r="Z122" s="38">
        <v>249.13</v>
      </c>
      <c r="AA122" s="38"/>
      <c r="AB122" s="184" t="s">
        <v>42</v>
      </c>
      <c r="AC122" s="184" t="s">
        <v>41</v>
      </c>
      <c r="AD122" s="184" t="s">
        <v>42</v>
      </c>
      <c r="AE122" s="38"/>
    </row>
    <row r="123" ht="25.2" spans="1:31">
      <c r="A123" s="38">
        <v>11</v>
      </c>
      <c r="B123" s="184" t="s">
        <v>906</v>
      </c>
      <c r="C123" s="38">
        <v>22251016</v>
      </c>
      <c r="D123" s="184" t="s">
        <v>896</v>
      </c>
      <c r="E123" s="184" t="s">
        <v>44</v>
      </c>
      <c r="F123" s="38">
        <v>177.06</v>
      </c>
      <c r="G123" s="38"/>
      <c r="H123" s="38"/>
      <c r="I123" s="38"/>
      <c r="J123" s="38"/>
      <c r="K123" s="38"/>
      <c r="L123" s="38"/>
      <c r="M123" s="38"/>
      <c r="N123" s="38"/>
      <c r="O123" s="38"/>
      <c r="P123" s="38"/>
      <c r="Q123" s="38">
        <v>30</v>
      </c>
      <c r="R123" s="38"/>
      <c r="S123" s="38">
        <v>10</v>
      </c>
      <c r="T123" s="38"/>
      <c r="U123" s="38">
        <v>30</v>
      </c>
      <c r="V123" s="38">
        <v>1.8</v>
      </c>
      <c r="W123" s="184" t="s">
        <v>41</v>
      </c>
      <c r="X123" s="38">
        <v>177.06</v>
      </c>
      <c r="Y123" s="38">
        <v>71.8</v>
      </c>
      <c r="Z123" s="38">
        <v>248.86</v>
      </c>
      <c r="AA123" s="38"/>
      <c r="AB123" s="184" t="s">
        <v>42</v>
      </c>
      <c r="AC123" s="184" t="s">
        <v>41</v>
      </c>
      <c r="AD123" s="184" t="s">
        <v>42</v>
      </c>
      <c r="AE123" s="38"/>
    </row>
    <row r="124" ht="25.2" spans="1:31">
      <c r="A124" s="38">
        <v>12</v>
      </c>
      <c r="B124" s="184" t="s">
        <v>907</v>
      </c>
      <c r="C124" s="38">
        <v>22251317</v>
      </c>
      <c r="D124" s="184" t="s">
        <v>896</v>
      </c>
      <c r="E124" s="184" t="s">
        <v>154</v>
      </c>
      <c r="F124" s="38">
        <v>178</v>
      </c>
      <c r="G124" s="38"/>
      <c r="H124" s="38"/>
      <c r="I124" s="38"/>
      <c r="J124" s="38"/>
      <c r="K124" s="38"/>
      <c r="L124" s="38"/>
      <c r="M124" s="38"/>
      <c r="N124" s="38"/>
      <c r="O124" s="38"/>
      <c r="P124" s="38"/>
      <c r="Q124" s="38">
        <v>30</v>
      </c>
      <c r="R124" s="38"/>
      <c r="S124" s="38">
        <v>10</v>
      </c>
      <c r="T124" s="38"/>
      <c r="U124" s="38">
        <v>30</v>
      </c>
      <c r="V124" s="38"/>
      <c r="W124" s="184" t="s">
        <v>41</v>
      </c>
      <c r="X124" s="38">
        <v>178</v>
      </c>
      <c r="Y124" s="38"/>
      <c r="Z124" s="38">
        <v>248</v>
      </c>
      <c r="AA124" s="38"/>
      <c r="AB124" s="184" t="s">
        <v>42</v>
      </c>
      <c r="AC124" s="184" t="s">
        <v>41</v>
      </c>
      <c r="AD124" s="184" t="s">
        <v>42</v>
      </c>
      <c r="AE124" s="38"/>
    </row>
    <row r="125" ht="25.2" spans="1:31">
      <c r="A125" s="38">
        <v>13</v>
      </c>
      <c r="B125" s="184" t="s">
        <v>908</v>
      </c>
      <c r="C125" s="38">
        <v>22251133</v>
      </c>
      <c r="D125" s="184" t="s">
        <v>896</v>
      </c>
      <c r="E125" s="184" t="s">
        <v>154</v>
      </c>
      <c r="F125" s="38">
        <v>179.87</v>
      </c>
      <c r="G125" s="38"/>
      <c r="H125" s="38"/>
      <c r="I125" s="38"/>
      <c r="J125" s="38"/>
      <c r="K125" s="38"/>
      <c r="L125" s="38"/>
      <c r="M125" s="38"/>
      <c r="N125" s="38"/>
      <c r="O125" s="38"/>
      <c r="P125" s="38"/>
      <c r="Q125" s="38">
        <v>30</v>
      </c>
      <c r="R125" s="38"/>
      <c r="S125" s="38"/>
      <c r="T125" s="38"/>
      <c r="U125" s="38">
        <v>30</v>
      </c>
      <c r="V125" s="38"/>
      <c r="W125" s="184" t="s">
        <v>41</v>
      </c>
      <c r="X125" s="38">
        <v>179.87</v>
      </c>
      <c r="Y125" s="38">
        <v>60</v>
      </c>
      <c r="Z125" s="38">
        <v>239.87</v>
      </c>
      <c r="AA125" s="184" t="s">
        <v>42</v>
      </c>
      <c r="AB125" s="184" t="s">
        <v>42</v>
      </c>
      <c r="AC125" s="184" t="s">
        <v>41</v>
      </c>
      <c r="AD125" s="184" t="s">
        <v>42</v>
      </c>
      <c r="AE125" s="184" t="s">
        <v>42</v>
      </c>
    </row>
    <row r="126" ht="25.2" spans="1:31">
      <c r="A126" s="38">
        <v>14</v>
      </c>
      <c r="B126" s="184" t="s">
        <v>909</v>
      </c>
      <c r="C126" s="38">
        <v>22251219</v>
      </c>
      <c r="D126" s="184" t="s">
        <v>896</v>
      </c>
      <c r="E126" s="184" t="s">
        <v>154</v>
      </c>
      <c r="F126" s="38">
        <v>177</v>
      </c>
      <c r="G126" s="38"/>
      <c r="H126" s="38"/>
      <c r="I126" s="38"/>
      <c r="J126" s="38"/>
      <c r="K126" s="38"/>
      <c r="L126" s="38"/>
      <c r="M126" s="38"/>
      <c r="N126" s="38"/>
      <c r="O126" s="38"/>
      <c r="P126" s="38"/>
      <c r="Q126" s="38">
        <v>30</v>
      </c>
      <c r="R126" s="38"/>
      <c r="S126" s="38"/>
      <c r="T126" s="38"/>
      <c r="U126" s="38">
        <v>30</v>
      </c>
      <c r="V126" s="38"/>
      <c r="W126" s="184" t="s">
        <v>41</v>
      </c>
      <c r="X126" s="38">
        <v>177</v>
      </c>
      <c r="Y126" s="38">
        <v>60</v>
      </c>
      <c r="Z126" s="38">
        <v>237</v>
      </c>
      <c r="AA126" s="38"/>
      <c r="AB126" s="184" t="s">
        <v>42</v>
      </c>
      <c r="AC126" s="184" t="s">
        <v>57</v>
      </c>
      <c r="AD126" s="38"/>
      <c r="AE126" s="38"/>
    </row>
    <row r="127" ht="25.2" spans="1:31">
      <c r="A127" s="38">
        <v>15</v>
      </c>
      <c r="B127" s="184" t="s">
        <v>910</v>
      </c>
      <c r="C127" s="38">
        <v>22251216</v>
      </c>
      <c r="D127" s="184" t="s">
        <v>896</v>
      </c>
      <c r="E127" s="184" t="s">
        <v>44</v>
      </c>
      <c r="F127" s="38">
        <v>180.27</v>
      </c>
      <c r="G127" s="38"/>
      <c r="H127" s="38"/>
      <c r="I127" s="38" t="s">
        <v>38</v>
      </c>
      <c r="J127" s="38"/>
      <c r="K127" s="38"/>
      <c r="L127" s="38"/>
      <c r="M127" s="38"/>
      <c r="N127" s="38"/>
      <c r="O127" s="38"/>
      <c r="P127" s="38"/>
      <c r="Q127" s="38">
        <v>26.25</v>
      </c>
      <c r="R127" s="38"/>
      <c r="S127" s="38"/>
      <c r="T127" s="38"/>
      <c r="U127" s="38">
        <v>7.5</v>
      </c>
      <c r="V127" s="38">
        <v>1.8</v>
      </c>
      <c r="W127" s="184" t="s">
        <v>41</v>
      </c>
      <c r="X127" s="38">
        <v>190.27</v>
      </c>
      <c r="Y127" s="38">
        <v>35.55</v>
      </c>
      <c r="Z127" s="38">
        <v>225.82</v>
      </c>
      <c r="AA127" s="184" t="s">
        <v>42</v>
      </c>
      <c r="AB127" s="38"/>
      <c r="AC127" s="184" t="s">
        <v>57</v>
      </c>
      <c r="AD127" s="38"/>
      <c r="AE127" s="38"/>
    </row>
    <row r="128" ht="25.2" spans="1:31">
      <c r="A128" s="38">
        <v>16</v>
      </c>
      <c r="B128" s="184" t="s">
        <v>911</v>
      </c>
      <c r="C128" s="38">
        <v>22251227</v>
      </c>
      <c r="D128" s="184" t="s">
        <v>896</v>
      </c>
      <c r="E128" s="184" t="s">
        <v>44</v>
      </c>
      <c r="F128" s="38">
        <v>178</v>
      </c>
      <c r="G128" s="38"/>
      <c r="H128" s="38"/>
      <c r="I128" s="38"/>
      <c r="J128" s="38"/>
      <c r="K128" s="38"/>
      <c r="L128" s="38"/>
      <c r="M128" s="38"/>
      <c r="N128" s="38"/>
      <c r="O128" s="38"/>
      <c r="P128" s="38"/>
      <c r="Q128" s="38">
        <v>22.5</v>
      </c>
      <c r="R128" s="38"/>
      <c r="S128" s="38"/>
      <c r="T128" s="38"/>
      <c r="U128" s="38">
        <v>15</v>
      </c>
      <c r="V128" s="38">
        <v>1.5</v>
      </c>
      <c r="W128" s="184" t="s">
        <v>41</v>
      </c>
      <c r="X128" s="38">
        <v>178</v>
      </c>
      <c r="Y128" s="38">
        <v>39</v>
      </c>
      <c r="Z128" s="38">
        <v>217</v>
      </c>
      <c r="AA128" s="38"/>
      <c r="AB128" s="38"/>
      <c r="AC128" s="184" t="s">
        <v>57</v>
      </c>
      <c r="AD128" s="38"/>
      <c r="AE128" s="38"/>
    </row>
    <row r="129" ht="25.2" spans="1:31">
      <c r="A129" s="38">
        <v>17</v>
      </c>
      <c r="B129" s="184" t="s">
        <v>912</v>
      </c>
      <c r="C129" s="38">
        <v>22251330</v>
      </c>
      <c r="D129" s="184" t="s">
        <v>896</v>
      </c>
      <c r="E129" s="184" t="s">
        <v>154</v>
      </c>
      <c r="F129" s="38">
        <v>175.8</v>
      </c>
      <c r="G129" s="38"/>
      <c r="H129" s="38"/>
      <c r="I129" s="38"/>
      <c r="J129" s="38"/>
      <c r="K129" s="38"/>
      <c r="L129" s="38"/>
      <c r="M129" s="38"/>
      <c r="N129" s="38"/>
      <c r="O129" s="38"/>
      <c r="P129" s="38"/>
      <c r="Q129" s="38">
        <v>10</v>
      </c>
      <c r="R129" s="38"/>
      <c r="S129" s="38"/>
      <c r="T129" s="38"/>
      <c r="U129" s="38">
        <v>30</v>
      </c>
      <c r="V129" s="38"/>
      <c r="W129" s="184" t="s">
        <v>41</v>
      </c>
      <c r="X129" s="38">
        <v>175.8</v>
      </c>
      <c r="Y129" s="38">
        <v>40</v>
      </c>
      <c r="Z129" s="38">
        <v>215.8</v>
      </c>
      <c r="AA129" s="38"/>
      <c r="AB129" s="38"/>
      <c r="AC129" s="184" t="s">
        <v>57</v>
      </c>
      <c r="AD129" s="38"/>
      <c r="AE129" s="38"/>
    </row>
    <row r="130" ht="25.2" spans="1:31">
      <c r="A130" s="38">
        <v>18</v>
      </c>
      <c r="B130" s="184" t="s">
        <v>913</v>
      </c>
      <c r="C130" s="38">
        <v>22251329</v>
      </c>
      <c r="D130" s="184" t="s">
        <v>896</v>
      </c>
      <c r="E130" s="184" t="s">
        <v>154</v>
      </c>
      <c r="F130" s="38">
        <v>174</v>
      </c>
      <c r="G130" s="38"/>
      <c r="H130" s="38" t="s">
        <v>38</v>
      </c>
      <c r="I130" s="38"/>
      <c r="J130" s="38"/>
      <c r="K130" s="38"/>
      <c r="L130" s="38"/>
      <c r="M130" s="38"/>
      <c r="N130" s="38"/>
      <c r="O130" s="38"/>
      <c r="P130" s="38"/>
      <c r="Q130" s="38">
        <v>26.25</v>
      </c>
      <c r="R130" s="38"/>
      <c r="S130" s="38"/>
      <c r="T130" s="38"/>
      <c r="U130" s="38"/>
      <c r="V130" s="38">
        <v>1.4</v>
      </c>
      <c r="W130" s="184" t="s">
        <v>41</v>
      </c>
      <c r="X130" s="38">
        <v>180</v>
      </c>
      <c r="Y130" s="38">
        <v>27.65</v>
      </c>
      <c r="Z130" s="38">
        <v>207.65</v>
      </c>
      <c r="AA130" s="184" t="s">
        <v>42</v>
      </c>
      <c r="AB130" s="38"/>
      <c r="AC130" s="184" t="s">
        <v>57</v>
      </c>
      <c r="AD130" s="38"/>
      <c r="AE130" s="38"/>
    </row>
    <row r="131" ht="25.2" spans="1:31">
      <c r="A131" s="38">
        <v>19</v>
      </c>
      <c r="B131" s="184" t="s">
        <v>914</v>
      </c>
      <c r="C131" s="38">
        <v>22251183</v>
      </c>
      <c r="D131" s="184" t="s">
        <v>896</v>
      </c>
      <c r="E131" s="184" t="s">
        <v>44</v>
      </c>
      <c r="F131" s="38">
        <v>176.97</v>
      </c>
      <c r="G131" s="38"/>
      <c r="H131" s="38"/>
      <c r="I131" s="38"/>
      <c r="J131" s="38"/>
      <c r="K131" s="38"/>
      <c r="L131" s="38"/>
      <c r="M131" s="38"/>
      <c r="N131" s="38"/>
      <c r="O131" s="38"/>
      <c r="P131" s="38"/>
      <c r="Q131" s="38">
        <v>15</v>
      </c>
      <c r="R131" s="38"/>
      <c r="S131" s="38"/>
      <c r="T131" s="38"/>
      <c r="U131" s="38">
        <v>15</v>
      </c>
      <c r="V131" s="38"/>
      <c r="W131" s="184" t="s">
        <v>41</v>
      </c>
      <c r="X131" s="38">
        <v>176.97</v>
      </c>
      <c r="Y131" s="38">
        <v>30</v>
      </c>
      <c r="Z131" s="38">
        <v>206.97</v>
      </c>
      <c r="AA131" s="38"/>
      <c r="AB131" s="38"/>
      <c r="AC131" s="184" t="s">
        <v>57</v>
      </c>
      <c r="AD131" s="38"/>
      <c r="AE131" s="38"/>
    </row>
    <row r="132" ht="25.2" spans="1:31">
      <c r="A132" s="38">
        <v>20</v>
      </c>
      <c r="B132" s="184" t="s">
        <v>915</v>
      </c>
      <c r="C132" s="38">
        <v>22251308</v>
      </c>
      <c r="D132" s="184" t="s">
        <v>896</v>
      </c>
      <c r="E132" s="184" t="s">
        <v>44</v>
      </c>
      <c r="F132" s="38">
        <v>178.6</v>
      </c>
      <c r="G132" s="38"/>
      <c r="H132" s="38"/>
      <c r="I132" s="38"/>
      <c r="J132" s="38"/>
      <c r="K132" s="38"/>
      <c r="L132" s="38"/>
      <c r="M132" s="38"/>
      <c r="N132" s="38"/>
      <c r="O132" s="38"/>
      <c r="P132" s="38"/>
      <c r="Q132" s="38">
        <v>7.5</v>
      </c>
      <c r="R132" s="38"/>
      <c r="S132" s="38">
        <v>10</v>
      </c>
      <c r="T132" s="38"/>
      <c r="U132" s="38"/>
      <c r="V132" s="38"/>
      <c r="W132" s="184" t="s">
        <v>41</v>
      </c>
      <c r="X132" s="38">
        <v>178.6</v>
      </c>
      <c r="Y132" s="38">
        <v>17.5</v>
      </c>
      <c r="Z132" s="38">
        <v>196.1</v>
      </c>
      <c r="AA132" s="184" t="s">
        <v>42</v>
      </c>
      <c r="AB132" s="38"/>
      <c r="AC132" s="184" t="s">
        <v>57</v>
      </c>
      <c r="AD132" s="38"/>
      <c r="AE132" s="38"/>
    </row>
    <row r="133" ht="25.2" spans="1:31">
      <c r="A133" s="38">
        <v>21</v>
      </c>
      <c r="B133" s="184" t="s">
        <v>916</v>
      </c>
      <c r="C133" s="38">
        <v>22251204</v>
      </c>
      <c r="D133" s="184" t="s">
        <v>896</v>
      </c>
      <c r="E133" s="184" t="s">
        <v>154</v>
      </c>
      <c r="F133" s="38">
        <v>179.73</v>
      </c>
      <c r="G133" s="38"/>
      <c r="H133" s="38"/>
      <c r="I133" s="38"/>
      <c r="J133" s="38"/>
      <c r="K133" s="38"/>
      <c r="L133" s="38"/>
      <c r="M133" s="38"/>
      <c r="N133" s="38"/>
      <c r="O133" s="38"/>
      <c r="P133" s="38"/>
      <c r="Q133" s="38">
        <v>11.25</v>
      </c>
      <c r="R133" s="38"/>
      <c r="S133" s="38"/>
      <c r="T133" s="38"/>
      <c r="U133" s="38"/>
      <c r="V133" s="38"/>
      <c r="W133" s="184" t="s">
        <v>41</v>
      </c>
      <c r="X133" s="38">
        <v>179.73</v>
      </c>
      <c r="Y133" s="38">
        <v>11.25</v>
      </c>
      <c r="Z133" s="38">
        <f>X133+Y133</f>
        <v>190.98</v>
      </c>
      <c r="AA133" s="184" t="s">
        <v>42</v>
      </c>
      <c r="AB133" s="38"/>
      <c r="AC133" s="184" t="s">
        <v>57</v>
      </c>
      <c r="AD133" s="38"/>
      <c r="AE133" s="38"/>
    </row>
    <row r="134" ht="25.2" spans="1:31">
      <c r="A134" s="38">
        <v>22</v>
      </c>
      <c r="B134" s="184" t="s">
        <v>917</v>
      </c>
      <c r="C134" s="38">
        <v>22251323</v>
      </c>
      <c r="D134" s="184" t="s">
        <v>896</v>
      </c>
      <c r="E134" s="184" t="s">
        <v>154</v>
      </c>
      <c r="F134" s="38">
        <v>184</v>
      </c>
      <c r="G134" s="38"/>
      <c r="H134" s="38"/>
      <c r="I134" s="38"/>
      <c r="J134" s="38"/>
      <c r="K134" s="38"/>
      <c r="L134" s="38"/>
      <c r="M134" s="38"/>
      <c r="N134" s="38"/>
      <c r="O134" s="38"/>
      <c r="P134" s="38"/>
      <c r="Q134" s="38"/>
      <c r="R134" s="38"/>
      <c r="S134" s="38"/>
      <c r="T134" s="38"/>
      <c r="U134" s="38"/>
      <c r="V134" s="38"/>
      <c r="W134" s="184" t="s">
        <v>41</v>
      </c>
      <c r="X134" s="38">
        <v>184</v>
      </c>
      <c r="Y134" s="38"/>
      <c r="Z134" s="38">
        <v>184</v>
      </c>
      <c r="AA134" s="184" t="s">
        <v>42</v>
      </c>
      <c r="AB134" s="38"/>
      <c r="AC134" s="184" t="s">
        <v>57</v>
      </c>
      <c r="AD134" s="38"/>
      <c r="AE134" s="38"/>
    </row>
    <row r="135" ht="25.2" spans="1:31">
      <c r="A135" s="38">
        <v>23</v>
      </c>
      <c r="B135" s="184" t="s">
        <v>918</v>
      </c>
      <c r="C135" s="38">
        <v>22251035</v>
      </c>
      <c r="D135" s="184" t="s">
        <v>896</v>
      </c>
      <c r="E135" s="184" t="s">
        <v>154</v>
      </c>
      <c r="F135" s="38">
        <v>182.17</v>
      </c>
      <c r="G135" s="38"/>
      <c r="H135" s="38"/>
      <c r="I135" s="38"/>
      <c r="J135" s="38"/>
      <c r="K135" s="38"/>
      <c r="L135" s="38"/>
      <c r="M135" s="38"/>
      <c r="N135" s="38"/>
      <c r="O135" s="38"/>
      <c r="P135" s="38"/>
      <c r="Q135" s="38"/>
      <c r="R135" s="38"/>
      <c r="S135" s="38"/>
      <c r="T135" s="38"/>
      <c r="U135" s="38"/>
      <c r="V135" s="38"/>
      <c r="W135" s="184" t="s">
        <v>41</v>
      </c>
      <c r="X135" s="38">
        <v>182.17</v>
      </c>
      <c r="Y135" s="38"/>
      <c r="Z135" s="38">
        <v>182.17</v>
      </c>
      <c r="AA135" s="184" t="s">
        <v>42</v>
      </c>
      <c r="AB135" s="38"/>
      <c r="AC135" s="184" t="s">
        <v>57</v>
      </c>
      <c r="AD135" s="38"/>
      <c r="AE135" s="38"/>
    </row>
    <row r="136" ht="25.2" spans="1:31">
      <c r="A136" s="38">
        <v>24</v>
      </c>
      <c r="B136" s="184" t="s">
        <v>919</v>
      </c>
      <c r="C136" s="38">
        <v>22251205</v>
      </c>
      <c r="D136" s="184" t="s">
        <v>896</v>
      </c>
      <c r="E136" s="184" t="s">
        <v>154</v>
      </c>
      <c r="F136" s="38">
        <v>180.29</v>
      </c>
      <c r="G136" s="38"/>
      <c r="H136" s="38"/>
      <c r="I136" s="38"/>
      <c r="J136" s="38"/>
      <c r="K136" s="38"/>
      <c r="L136" s="38"/>
      <c r="M136" s="38"/>
      <c r="N136" s="38"/>
      <c r="O136" s="38"/>
      <c r="P136" s="38"/>
      <c r="Q136" s="38"/>
      <c r="R136" s="38"/>
      <c r="S136" s="38"/>
      <c r="T136" s="38"/>
      <c r="U136" s="38"/>
      <c r="V136" s="38"/>
      <c r="W136" s="184" t="s">
        <v>41</v>
      </c>
      <c r="X136" s="38">
        <v>180.29</v>
      </c>
      <c r="Y136" s="38"/>
      <c r="Z136" s="38">
        <v>180.29</v>
      </c>
      <c r="AA136" s="184" t="s">
        <v>42</v>
      </c>
      <c r="AB136" s="38"/>
      <c r="AC136" s="184" t="s">
        <v>57</v>
      </c>
      <c r="AD136" s="38"/>
      <c r="AE136" s="38"/>
    </row>
    <row r="137" ht="25.2" spans="1:31">
      <c r="A137" s="38">
        <v>25</v>
      </c>
      <c r="B137" s="184" t="s">
        <v>920</v>
      </c>
      <c r="C137" s="38">
        <v>22251277</v>
      </c>
      <c r="D137" s="184" t="s">
        <v>896</v>
      </c>
      <c r="E137" s="184" t="s">
        <v>154</v>
      </c>
      <c r="F137" s="38">
        <v>176.95</v>
      </c>
      <c r="G137" s="38"/>
      <c r="H137" s="38"/>
      <c r="I137" s="38"/>
      <c r="J137" s="38"/>
      <c r="K137" s="38"/>
      <c r="L137" s="38"/>
      <c r="M137" s="38"/>
      <c r="N137" s="38"/>
      <c r="O137" s="38"/>
      <c r="P137" s="38"/>
      <c r="Q137" s="38"/>
      <c r="R137" s="38"/>
      <c r="S137" s="38"/>
      <c r="T137" s="38"/>
      <c r="U137" s="38"/>
      <c r="V137" s="38"/>
      <c r="W137" s="184" t="s">
        <v>41</v>
      </c>
      <c r="X137" s="38">
        <v>176.95</v>
      </c>
      <c r="Y137" s="38"/>
      <c r="Z137" s="38">
        <v>176.95</v>
      </c>
      <c r="AA137" s="38"/>
      <c r="AB137" s="38"/>
      <c r="AC137" s="184" t="s">
        <v>57</v>
      </c>
      <c r="AD137" s="38"/>
      <c r="AE137" s="38"/>
    </row>
    <row r="138" ht="25.2" spans="1:31">
      <c r="A138" s="38">
        <v>26</v>
      </c>
      <c r="B138" s="184" t="s">
        <v>921</v>
      </c>
      <c r="C138" s="38">
        <v>22251023</v>
      </c>
      <c r="D138" s="184" t="s">
        <v>896</v>
      </c>
      <c r="E138" s="184" t="s">
        <v>154</v>
      </c>
      <c r="F138" s="38">
        <v>176.4</v>
      </c>
      <c r="G138" s="38"/>
      <c r="H138" s="38"/>
      <c r="I138" s="38"/>
      <c r="J138" s="38"/>
      <c r="K138" s="38"/>
      <c r="L138" s="38"/>
      <c r="M138" s="38"/>
      <c r="N138" s="38"/>
      <c r="O138" s="38"/>
      <c r="P138" s="38"/>
      <c r="Q138" s="38"/>
      <c r="R138" s="38"/>
      <c r="S138" s="38"/>
      <c r="T138" s="38"/>
      <c r="U138" s="38"/>
      <c r="V138" s="38"/>
      <c r="W138" s="184" t="s">
        <v>41</v>
      </c>
      <c r="X138" s="38">
        <v>176.4</v>
      </c>
      <c r="Y138" s="38"/>
      <c r="Z138" s="38">
        <v>176.4</v>
      </c>
      <c r="AA138" s="38"/>
      <c r="AB138" s="38"/>
      <c r="AC138" s="184" t="s">
        <v>57</v>
      </c>
      <c r="AD138" s="38"/>
      <c r="AE138" s="38"/>
    </row>
    <row r="139" ht="25.2" spans="1:31">
      <c r="A139" s="38">
        <v>27</v>
      </c>
      <c r="B139" s="184" t="s">
        <v>922</v>
      </c>
      <c r="C139" s="38">
        <v>22251019</v>
      </c>
      <c r="D139" s="184" t="s">
        <v>896</v>
      </c>
      <c r="E139" s="184" t="s">
        <v>154</v>
      </c>
      <c r="F139" s="38">
        <v>176.27</v>
      </c>
      <c r="G139" s="38"/>
      <c r="H139" s="38"/>
      <c r="I139" s="38"/>
      <c r="J139" s="38"/>
      <c r="K139" s="38"/>
      <c r="L139" s="38"/>
      <c r="M139" s="38"/>
      <c r="N139" s="38"/>
      <c r="O139" s="38"/>
      <c r="P139" s="38"/>
      <c r="Q139" s="38"/>
      <c r="R139" s="38"/>
      <c r="S139" s="38"/>
      <c r="T139" s="38"/>
      <c r="U139" s="38"/>
      <c r="V139" s="38"/>
      <c r="W139" s="184" t="s">
        <v>41</v>
      </c>
      <c r="X139" s="38">
        <v>176.27</v>
      </c>
      <c r="Y139" s="38"/>
      <c r="Z139" s="38">
        <v>176.27</v>
      </c>
      <c r="AA139" s="38"/>
      <c r="AB139" s="38"/>
      <c r="AC139" s="184" t="s">
        <v>57</v>
      </c>
      <c r="AD139" s="38"/>
      <c r="AE139" s="38"/>
    </row>
    <row r="140" ht="25.2" spans="1:31">
      <c r="A140" s="38">
        <v>28</v>
      </c>
      <c r="B140" s="184" t="s">
        <v>923</v>
      </c>
      <c r="C140" s="38">
        <v>22251314</v>
      </c>
      <c r="D140" s="184" t="s">
        <v>896</v>
      </c>
      <c r="E140" s="184" t="s">
        <v>154</v>
      </c>
      <c r="F140" s="38">
        <v>175.6</v>
      </c>
      <c r="G140" s="38"/>
      <c r="H140" s="38"/>
      <c r="I140" s="38"/>
      <c r="J140" s="38"/>
      <c r="K140" s="38"/>
      <c r="L140" s="38"/>
      <c r="M140" s="38"/>
      <c r="N140" s="38"/>
      <c r="O140" s="38"/>
      <c r="P140" s="38"/>
      <c r="Q140" s="38"/>
      <c r="R140" s="38"/>
      <c r="S140" s="38"/>
      <c r="T140" s="38"/>
      <c r="U140" s="38"/>
      <c r="V140" s="38"/>
      <c r="W140" s="184" t="s">
        <v>41</v>
      </c>
      <c r="X140" s="38">
        <v>175.6</v>
      </c>
      <c r="Y140" s="38"/>
      <c r="Z140" s="38">
        <v>175.6</v>
      </c>
      <c r="AA140" s="38"/>
      <c r="AB140" s="38"/>
      <c r="AC140" s="184" t="s">
        <v>57</v>
      </c>
      <c r="AD140" s="38"/>
      <c r="AE140" s="38"/>
    </row>
    <row r="141" ht="25.2" spans="1:31">
      <c r="A141" s="38">
        <v>29</v>
      </c>
      <c r="B141" s="184" t="s">
        <v>924</v>
      </c>
      <c r="C141" s="38">
        <v>22251287</v>
      </c>
      <c r="D141" s="184" t="s">
        <v>896</v>
      </c>
      <c r="E141" s="184" t="s">
        <v>154</v>
      </c>
      <c r="F141" s="38">
        <v>175</v>
      </c>
      <c r="G141" s="38"/>
      <c r="H141" s="38"/>
      <c r="I141" s="38"/>
      <c r="J141" s="38"/>
      <c r="K141" s="38"/>
      <c r="L141" s="38"/>
      <c r="M141" s="38"/>
      <c r="N141" s="38"/>
      <c r="O141" s="38"/>
      <c r="P141" s="38"/>
      <c r="Q141" s="38"/>
      <c r="R141" s="38"/>
      <c r="S141" s="38"/>
      <c r="T141" s="38"/>
      <c r="U141" s="38"/>
      <c r="V141" s="38"/>
      <c r="W141" s="184" t="s">
        <v>41</v>
      </c>
      <c r="X141" s="38">
        <v>175</v>
      </c>
      <c r="Y141" s="38"/>
      <c r="Z141" s="38">
        <v>175</v>
      </c>
      <c r="AA141" s="38"/>
      <c r="AB141" s="38"/>
      <c r="AC141" s="184" t="s">
        <v>57</v>
      </c>
      <c r="AD141" s="38"/>
      <c r="AE141" s="38"/>
    </row>
    <row r="142" ht="25.2" spans="1:31">
      <c r="A142" s="38">
        <v>30</v>
      </c>
      <c r="B142" s="184" t="s">
        <v>925</v>
      </c>
      <c r="C142" s="38">
        <v>22251105</v>
      </c>
      <c r="D142" s="184" t="s">
        <v>896</v>
      </c>
      <c r="E142" s="184" t="s">
        <v>154</v>
      </c>
      <c r="F142" s="38">
        <v>171.24</v>
      </c>
      <c r="G142" s="38"/>
      <c r="H142" s="38"/>
      <c r="I142" s="38"/>
      <c r="J142" s="38"/>
      <c r="K142" s="38"/>
      <c r="L142" s="38"/>
      <c r="M142" s="38"/>
      <c r="N142" s="38"/>
      <c r="O142" s="38"/>
      <c r="P142" s="38"/>
      <c r="Q142" s="38"/>
      <c r="R142" s="38"/>
      <c r="S142" s="38"/>
      <c r="T142" s="38"/>
      <c r="U142" s="38"/>
      <c r="V142" s="38"/>
      <c r="W142" s="184" t="s">
        <v>41</v>
      </c>
      <c r="X142" s="38">
        <v>171.24</v>
      </c>
      <c r="Y142" s="38"/>
      <c r="Z142" s="38">
        <v>171.24</v>
      </c>
      <c r="AA142" s="38"/>
      <c r="AB142" s="38"/>
      <c r="AC142" s="184" t="s">
        <v>57</v>
      </c>
      <c r="AD142" s="38"/>
      <c r="AE142" s="38"/>
    </row>
    <row r="143" ht="25.2" spans="1:31">
      <c r="A143" s="38">
        <v>31</v>
      </c>
      <c r="B143" s="184" t="s">
        <v>926</v>
      </c>
      <c r="C143" s="38">
        <v>22251333</v>
      </c>
      <c r="D143" s="184" t="s">
        <v>896</v>
      </c>
      <c r="E143" s="184" t="s">
        <v>154</v>
      </c>
      <c r="F143" s="38">
        <v>172.7</v>
      </c>
      <c r="G143" s="38"/>
      <c r="H143" s="38"/>
      <c r="I143" s="38"/>
      <c r="J143" s="38"/>
      <c r="K143" s="38"/>
      <c r="L143" s="38"/>
      <c r="M143" s="38"/>
      <c r="N143" s="38"/>
      <c r="O143" s="38"/>
      <c r="P143" s="38"/>
      <c r="Q143" s="38"/>
      <c r="R143" s="38"/>
      <c r="S143" s="38"/>
      <c r="T143" s="38"/>
      <c r="U143" s="38"/>
      <c r="V143" s="38"/>
      <c r="W143" s="184" t="s">
        <v>41</v>
      </c>
      <c r="X143" s="38">
        <v>172.7</v>
      </c>
      <c r="Y143" s="38"/>
      <c r="Z143" s="38">
        <v>170.72</v>
      </c>
      <c r="AA143" s="38"/>
      <c r="AB143" s="38"/>
      <c r="AC143" s="184" t="s">
        <v>57</v>
      </c>
      <c r="AD143" s="38"/>
      <c r="AE143" s="38"/>
    </row>
    <row r="144" ht="25.2" spans="1:31">
      <c r="A144" s="38">
        <v>32</v>
      </c>
      <c r="B144" s="184" t="s">
        <v>927</v>
      </c>
      <c r="C144" s="38">
        <v>22251305</v>
      </c>
      <c r="D144" s="184" t="s">
        <v>896</v>
      </c>
      <c r="E144" s="184" t="s">
        <v>154</v>
      </c>
      <c r="F144" s="38">
        <v>167.31</v>
      </c>
      <c r="G144" s="38"/>
      <c r="H144" s="38"/>
      <c r="I144" s="38"/>
      <c r="J144" s="38"/>
      <c r="K144" s="38"/>
      <c r="L144" s="38"/>
      <c r="M144" s="38"/>
      <c r="N144" s="38"/>
      <c r="O144" s="38"/>
      <c r="P144" s="38"/>
      <c r="Q144" s="38"/>
      <c r="R144" s="38"/>
      <c r="S144" s="38"/>
      <c r="T144" s="38"/>
      <c r="U144" s="38"/>
      <c r="V144" s="38">
        <v>1.4</v>
      </c>
      <c r="W144" s="184" t="s">
        <v>41</v>
      </c>
      <c r="X144" s="38">
        <v>167.31</v>
      </c>
      <c r="Y144" s="38">
        <v>1.4</v>
      </c>
      <c r="Z144" s="38">
        <v>168.71</v>
      </c>
      <c r="AA144" s="38"/>
      <c r="AB144" s="38"/>
      <c r="AC144" s="184" t="s">
        <v>57</v>
      </c>
      <c r="AD144" s="38"/>
      <c r="AE144" s="38"/>
    </row>
    <row r="145" ht="25.2" spans="1:31">
      <c r="A145" s="38">
        <v>33</v>
      </c>
      <c r="B145" s="184" t="s">
        <v>928</v>
      </c>
      <c r="C145" s="38">
        <v>22251085</v>
      </c>
      <c r="D145" s="184" t="s">
        <v>896</v>
      </c>
      <c r="E145" s="184" t="s">
        <v>154</v>
      </c>
      <c r="F145" s="38">
        <v>167.73</v>
      </c>
      <c r="G145" s="38"/>
      <c r="H145" s="38"/>
      <c r="I145" s="38"/>
      <c r="J145" s="38"/>
      <c r="K145" s="38"/>
      <c r="L145" s="38"/>
      <c r="M145" s="38"/>
      <c r="N145" s="38"/>
      <c r="O145" s="38"/>
      <c r="P145" s="38"/>
      <c r="Q145" s="38"/>
      <c r="R145" s="38"/>
      <c r="S145" s="38"/>
      <c r="T145" s="38"/>
      <c r="U145" s="38"/>
      <c r="V145" s="38"/>
      <c r="W145" s="184" t="s">
        <v>41</v>
      </c>
      <c r="X145" s="38">
        <v>167.73</v>
      </c>
      <c r="Y145" s="38"/>
      <c r="Z145" s="38">
        <v>167.73</v>
      </c>
      <c r="AA145" s="38"/>
      <c r="AB145" s="38"/>
      <c r="AC145" s="184" t="s">
        <v>57</v>
      </c>
      <c r="AD145" s="38"/>
      <c r="AE145" s="38"/>
    </row>
    <row r="146" ht="25.2" spans="1:31">
      <c r="A146" s="38">
        <v>34</v>
      </c>
      <c r="B146" s="184" t="s">
        <v>929</v>
      </c>
      <c r="C146" s="38">
        <v>22251061</v>
      </c>
      <c r="D146" s="184" t="s">
        <v>896</v>
      </c>
      <c r="E146" s="184" t="s">
        <v>154</v>
      </c>
      <c r="F146" s="38">
        <v>153.62</v>
      </c>
      <c r="G146" s="38"/>
      <c r="H146" s="38"/>
      <c r="I146" s="38"/>
      <c r="J146" s="38"/>
      <c r="K146" s="38"/>
      <c r="L146" s="38"/>
      <c r="M146" s="38"/>
      <c r="N146" s="38"/>
      <c r="O146" s="38"/>
      <c r="P146" s="38"/>
      <c r="Q146" s="38"/>
      <c r="R146" s="38"/>
      <c r="S146" s="38"/>
      <c r="T146" s="38"/>
      <c r="U146" s="38"/>
      <c r="V146" s="38"/>
      <c r="W146" s="184" t="s">
        <v>41</v>
      </c>
      <c r="X146" s="38">
        <v>153.62</v>
      </c>
      <c r="Y146" s="38"/>
      <c r="Z146" s="38">
        <v>153.62</v>
      </c>
      <c r="AA146" s="38"/>
      <c r="AB146" s="38"/>
      <c r="AC146" s="184" t="s">
        <v>57</v>
      </c>
      <c r="AD146" s="38"/>
      <c r="AE146" s="38"/>
    </row>
    <row r="147" spans="1:31">
      <c r="A147" s="158"/>
      <c r="B147" s="158"/>
      <c r="C147" s="158"/>
      <c r="D147" s="158"/>
      <c r="E147" s="158"/>
      <c r="F147" s="158"/>
      <c r="G147" s="158"/>
      <c r="H147" s="158"/>
      <c r="I147" s="158"/>
      <c r="J147" s="158"/>
      <c r="K147" s="158"/>
      <c r="L147" s="158"/>
      <c r="M147" s="158"/>
      <c r="N147" s="158"/>
      <c r="O147" s="158"/>
      <c r="P147" s="158"/>
      <c r="Q147" s="158"/>
      <c r="R147" s="158"/>
      <c r="S147" s="158"/>
      <c r="T147" s="158"/>
      <c r="U147" s="158"/>
      <c r="V147" s="158"/>
      <c r="W147" s="158"/>
      <c r="X147" s="158"/>
      <c r="Y147" s="158"/>
      <c r="Z147" s="158"/>
      <c r="AA147" s="158"/>
      <c r="AB147" s="158"/>
      <c r="AC147" s="158"/>
      <c r="AD147" s="158"/>
      <c r="AE147" s="158"/>
    </row>
    <row r="148" ht="38.4" spans="1:31">
      <c r="A148" s="6">
        <v>1</v>
      </c>
      <c r="B148" s="185" t="s">
        <v>930</v>
      </c>
      <c r="C148" s="6">
        <v>22251189</v>
      </c>
      <c r="D148" s="185" t="s">
        <v>931</v>
      </c>
      <c r="E148" s="185" t="s">
        <v>37</v>
      </c>
      <c r="F148" s="6">
        <v>186.91</v>
      </c>
      <c r="G148" s="6" t="s">
        <v>90</v>
      </c>
      <c r="H148" s="6"/>
      <c r="I148" s="6" t="s">
        <v>72</v>
      </c>
      <c r="J148" s="198"/>
      <c r="K148" s="199"/>
      <c r="L148" s="6" t="s">
        <v>932</v>
      </c>
      <c r="M148" s="6" t="s">
        <v>933</v>
      </c>
      <c r="N148" s="199"/>
      <c r="O148" s="6"/>
      <c r="P148" s="6"/>
      <c r="Q148" s="6">
        <v>30</v>
      </c>
      <c r="R148" s="6"/>
      <c r="S148" s="6">
        <v>20</v>
      </c>
      <c r="T148" s="6"/>
      <c r="U148" s="6">
        <v>30</v>
      </c>
      <c r="V148" s="6">
        <v>3</v>
      </c>
      <c r="W148" s="185" t="s">
        <v>41</v>
      </c>
      <c r="X148" s="6">
        <v>201.21</v>
      </c>
      <c r="Y148" s="6">
        <f t="shared" ref="Y148:Y183" si="0">SUM(Q148:V148)</f>
        <v>83</v>
      </c>
      <c r="Z148" s="6">
        <f t="shared" ref="Z148:Z183" si="1">SUM(X148:Y148)</f>
        <v>284.21</v>
      </c>
      <c r="AA148" s="185" t="s">
        <v>42</v>
      </c>
      <c r="AB148" s="185" t="s">
        <v>42</v>
      </c>
      <c r="AC148" s="185" t="s">
        <v>41</v>
      </c>
      <c r="AD148" s="185" t="s">
        <v>42</v>
      </c>
      <c r="AE148" s="185" t="s">
        <v>42</v>
      </c>
    </row>
    <row r="149" ht="25.2" spans="1:31">
      <c r="A149" s="6">
        <v>2</v>
      </c>
      <c r="B149" s="185" t="s">
        <v>934</v>
      </c>
      <c r="C149" s="6">
        <v>22251229</v>
      </c>
      <c r="D149" s="185" t="s">
        <v>931</v>
      </c>
      <c r="E149" s="185" t="s">
        <v>37</v>
      </c>
      <c r="F149" s="6">
        <v>180.2</v>
      </c>
      <c r="G149" s="6" t="s">
        <v>90</v>
      </c>
      <c r="H149" s="6"/>
      <c r="I149" s="198"/>
      <c r="J149" s="198"/>
      <c r="K149" s="6"/>
      <c r="L149" s="6"/>
      <c r="M149" s="6"/>
      <c r="N149" s="6"/>
      <c r="O149" s="6"/>
      <c r="P149" s="6"/>
      <c r="Q149" s="6">
        <v>30</v>
      </c>
      <c r="R149" s="6"/>
      <c r="S149" s="6">
        <v>20</v>
      </c>
      <c r="T149" s="6"/>
      <c r="U149" s="6">
        <v>30</v>
      </c>
      <c r="V149" s="6">
        <v>4</v>
      </c>
      <c r="W149" s="185" t="s">
        <v>41</v>
      </c>
      <c r="X149" s="6">
        <v>180.2</v>
      </c>
      <c r="Y149" s="6">
        <f t="shared" si="0"/>
        <v>84</v>
      </c>
      <c r="Z149" s="6">
        <f t="shared" si="1"/>
        <v>264.2</v>
      </c>
      <c r="AA149" s="185" t="s">
        <v>42</v>
      </c>
      <c r="AB149" s="185" t="s">
        <v>42</v>
      </c>
      <c r="AC149" s="185" t="s">
        <v>41</v>
      </c>
      <c r="AD149" s="185" t="s">
        <v>42</v>
      </c>
      <c r="AE149" s="185" t="s">
        <v>42</v>
      </c>
    </row>
    <row r="150" ht="25.2" spans="1:31">
      <c r="A150" s="6">
        <v>3</v>
      </c>
      <c r="B150" s="185" t="s">
        <v>935</v>
      </c>
      <c r="C150" s="6">
        <v>22251213</v>
      </c>
      <c r="D150" s="185" t="s">
        <v>931</v>
      </c>
      <c r="E150" s="185" t="s">
        <v>37</v>
      </c>
      <c r="F150" s="6">
        <v>176.89</v>
      </c>
      <c r="G150" s="6" t="s">
        <v>90</v>
      </c>
      <c r="H150" s="6"/>
      <c r="I150" s="198"/>
      <c r="J150" s="198"/>
      <c r="K150" s="6"/>
      <c r="L150" s="6"/>
      <c r="M150" s="6"/>
      <c r="N150" s="6"/>
      <c r="O150" s="6"/>
      <c r="P150" s="6"/>
      <c r="Q150" s="6">
        <v>30</v>
      </c>
      <c r="R150" s="6"/>
      <c r="S150" s="6">
        <v>20</v>
      </c>
      <c r="T150" s="6"/>
      <c r="U150" s="6">
        <v>30</v>
      </c>
      <c r="V150" s="6">
        <v>6</v>
      </c>
      <c r="W150" s="185" t="s">
        <v>41</v>
      </c>
      <c r="X150" s="6">
        <v>176.89</v>
      </c>
      <c r="Y150" s="6">
        <f t="shared" si="0"/>
        <v>86</v>
      </c>
      <c r="Z150" s="6">
        <f t="shared" si="1"/>
        <v>262.89</v>
      </c>
      <c r="AA150" s="185" t="s">
        <v>42</v>
      </c>
      <c r="AB150" s="185" t="s">
        <v>42</v>
      </c>
      <c r="AC150" s="185" t="s">
        <v>41</v>
      </c>
      <c r="AD150" s="185" t="s">
        <v>42</v>
      </c>
      <c r="AE150" s="185" t="s">
        <v>42</v>
      </c>
    </row>
    <row r="151" ht="25.2" spans="1:31">
      <c r="A151" s="6">
        <v>4</v>
      </c>
      <c r="B151" s="185" t="s">
        <v>936</v>
      </c>
      <c r="C151" s="6">
        <v>22251111</v>
      </c>
      <c r="D151" s="185" t="s">
        <v>931</v>
      </c>
      <c r="E151" s="185" t="s">
        <v>44</v>
      </c>
      <c r="F151" s="6">
        <v>176.93</v>
      </c>
      <c r="G151" s="6" t="s">
        <v>937</v>
      </c>
      <c r="H151" s="6"/>
      <c r="I151" s="198"/>
      <c r="J151" s="198"/>
      <c r="K151" s="6"/>
      <c r="L151" s="6"/>
      <c r="M151" s="6"/>
      <c r="N151" s="6"/>
      <c r="O151" s="6"/>
      <c r="P151" s="6"/>
      <c r="Q151" s="6">
        <v>15</v>
      </c>
      <c r="R151" s="6"/>
      <c r="S151" s="6">
        <v>20</v>
      </c>
      <c r="T151" s="6"/>
      <c r="U151" s="6">
        <v>30</v>
      </c>
      <c r="V151" s="6"/>
      <c r="W151" s="185" t="s">
        <v>41</v>
      </c>
      <c r="X151" s="6">
        <v>196.93</v>
      </c>
      <c r="Y151" s="6">
        <f t="shared" si="0"/>
        <v>65</v>
      </c>
      <c r="Z151" s="6">
        <f t="shared" si="1"/>
        <v>261.93</v>
      </c>
      <c r="AA151" s="185" t="s">
        <v>42</v>
      </c>
      <c r="AB151" s="185" t="s">
        <v>42</v>
      </c>
      <c r="AC151" s="185" t="s">
        <v>41</v>
      </c>
      <c r="AD151" s="185" t="s">
        <v>42</v>
      </c>
      <c r="AE151" s="185" t="s">
        <v>42</v>
      </c>
    </row>
    <row r="152" ht="25.2" spans="1:31">
      <c r="A152" s="6">
        <v>5</v>
      </c>
      <c r="B152" s="185" t="s">
        <v>938</v>
      </c>
      <c r="C152" s="6">
        <v>22251233</v>
      </c>
      <c r="D152" s="185" t="s">
        <v>931</v>
      </c>
      <c r="E152" s="185" t="s">
        <v>44</v>
      </c>
      <c r="F152" s="6">
        <v>177.63</v>
      </c>
      <c r="G152" s="6" t="s">
        <v>939</v>
      </c>
      <c r="H152" s="6"/>
      <c r="I152" s="198"/>
      <c r="J152" s="198"/>
      <c r="K152" s="6"/>
      <c r="L152" s="6"/>
      <c r="M152" s="6"/>
      <c r="N152" s="6"/>
      <c r="O152" s="6"/>
      <c r="P152" s="6"/>
      <c r="Q152" s="6">
        <v>30</v>
      </c>
      <c r="R152" s="6"/>
      <c r="S152" s="6">
        <v>20</v>
      </c>
      <c r="T152" s="6"/>
      <c r="U152" s="6">
        <v>20</v>
      </c>
      <c r="V152" s="6">
        <v>3</v>
      </c>
      <c r="W152" s="185" t="s">
        <v>41</v>
      </c>
      <c r="X152" s="6">
        <v>185.63</v>
      </c>
      <c r="Y152" s="6">
        <f t="shared" si="0"/>
        <v>73</v>
      </c>
      <c r="Z152" s="6">
        <f t="shared" si="1"/>
        <v>258.63</v>
      </c>
      <c r="AA152" s="185" t="s">
        <v>42</v>
      </c>
      <c r="AB152" s="185" t="s">
        <v>42</v>
      </c>
      <c r="AC152" s="185" t="s">
        <v>41</v>
      </c>
      <c r="AD152" s="185" t="s">
        <v>42</v>
      </c>
      <c r="AE152" s="185" t="s">
        <v>42</v>
      </c>
    </row>
    <row r="153" ht="25.2" spans="1:31">
      <c r="A153" s="6">
        <v>6</v>
      </c>
      <c r="B153" s="185" t="s">
        <v>940</v>
      </c>
      <c r="C153" s="6">
        <v>22251009</v>
      </c>
      <c r="D153" s="185" t="s">
        <v>931</v>
      </c>
      <c r="E153" s="185" t="s">
        <v>37</v>
      </c>
      <c r="F153" s="6">
        <v>170.49</v>
      </c>
      <c r="G153" s="6" t="s">
        <v>90</v>
      </c>
      <c r="H153" s="6"/>
      <c r="I153" s="198"/>
      <c r="J153" s="198"/>
      <c r="K153" s="6"/>
      <c r="L153" s="6"/>
      <c r="M153" s="6"/>
      <c r="N153" s="6"/>
      <c r="O153" s="6"/>
      <c r="P153" s="6"/>
      <c r="Q153" s="6">
        <v>30</v>
      </c>
      <c r="R153" s="6"/>
      <c r="S153" s="6">
        <v>20</v>
      </c>
      <c r="T153" s="6"/>
      <c r="U153" s="6">
        <v>30</v>
      </c>
      <c r="V153" s="6">
        <v>1.8</v>
      </c>
      <c r="W153" s="185" t="s">
        <v>41</v>
      </c>
      <c r="X153" s="6">
        <v>170.49</v>
      </c>
      <c r="Y153" s="6">
        <f t="shared" si="0"/>
        <v>81.8</v>
      </c>
      <c r="Z153" s="6">
        <f t="shared" si="1"/>
        <v>252.29</v>
      </c>
      <c r="AA153" s="6"/>
      <c r="AB153" s="185" t="s">
        <v>42</v>
      </c>
      <c r="AC153" s="185" t="s">
        <v>41</v>
      </c>
      <c r="AD153" s="185" t="s">
        <v>42</v>
      </c>
      <c r="AE153" s="6"/>
    </row>
    <row r="154" ht="25.2" spans="1:31">
      <c r="A154" s="6">
        <v>7</v>
      </c>
      <c r="B154" s="185" t="s">
        <v>941</v>
      </c>
      <c r="C154" s="6">
        <v>22251266</v>
      </c>
      <c r="D154" s="185" t="s">
        <v>931</v>
      </c>
      <c r="E154" s="185" t="s">
        <v>37</v>
      </c>
      <c r="F154" s="6">
        <v>174.67</v>
      </c>
      <c r="G154" s="6" t="s">
        <v>90</v>
      </c>
      <c r="H154" s="6"/>
      <c r="I154" s="198"/>
      <c r="J154" s="198"/>
      <c r="K154" s="6"/>
      <c r="L154" s="6"/>
      <c r="M154" s="6"/>
      <c r="N154" s="6"/>
      <c r="O154" s="6"/>
      <c r="P154" s="6"/>
      <c r="Q154" s="6">
        <v>27.5</v>
      </c>
      <c r="R154" s="6"/>
      <c r="S154" s="6">
        <v>20</v>
      </c>
      <c r="T154" s="6"/>
      <c r="U154" s="6">
        <v>30</v>
      </c>
      <c r="V154" s="6"/>
      <c r="W154" s="185" t="s">
        <v>41</v>
      </c>
      <c r="X154" s="6">
        <v>174.67</v>
      </c>
      <c r="Y154" s="6">
        <f t="shared" si="0"/>
        <v>77.5</v>
      </c>
      <c r="Z154" s="6">
        <f t="shared" si="1"/>
        <v>252.17</v>
      </c>
      <c r="AA154" s="6"/>
      <c r="AB154" s="185" t="s">
        <v>42</v>
      </c>
      <c r="AC154" s="185" t="s">
        <v>41</v>
      </c>
      <c r="AD154" s="185" t="s">
        <v>42</v>
      </c>
      <c r="AE154" s="6"/>
    </row>
    <row r="155" ht="25.2" spans="1:31">
      <c r="A155" s="6">
        <v>8</v>
      </c>
      <c r="B155" s="185" t="s">
        <v>942</v>
      </c>
      <c r="C155" s="6">
        <v>22251112</v>
      </c>
      <c r="D155" s="185" t="s">
        <v>931</v>
      </c>
      <c r="E155" s="185" t="s">
        <v>37</v>
      </c>
      <c r="F155" s="6">
        <v>181</v>
      </c>
      <c r="G155" s="6" t="s">
        <v>90</v>
      </c>
      <c r="H155" s="6"/>
      <c r="I155" s="198"/>
      <c r="J155" s="198"/>
      <c r="K155" s="6"/>
      <c r="L155" s="6"/>
      <c r="M155" s="6"/>
      <c r="N155" s="6"/>
      <c r="O155" s="6">
        <v>2</v>
      </c>
      <c r="P155" s="6"/>
      <c r="Q155" s="6">
        <v>18.75</v>
      </c>
      <c r="R155" s="6"/>
      <c r="S155" s="6">
        <v>20</v>
      </c>
      <c r="T155" s="6"/>
      <c r="U155" s="6">
        <v>30</v>
      </c>
      <c r="V155" s="6"/>
      <c r="W155" s="185" t="s">
        <v>41</v>
      </c>
      <c r="X155" s="6">
        <v>183</v>
      </c>
      <c r="Y155" s="6">
        <f t="shared" si="0"/>
        <v>68.75</v>
      </c>
      <c r="Z155" s="6">
        <f t="shared" si="1"/>
        <v>251.75</v>
      </c>
      <c r="AA155" s="185" t="s">
        <v>42</v>
      </c>
      <c r="AB155" s="185" t="s">
        <v>42</v>
      </c>
      <c r="AC155" s="185" t="s">
        <v>41</v>
      </c>
      <c r="AD155" s="185" t="s">
        <v>42</v>
      </c>
      <c r="AE155" s="185" t="s">
        <v>42</v>
      </c>
    </row>
    <row r="156" ht="25.2" spans="1:31">
      <c r="A156" s="6">
        <v>9</v>
      </c>
      <c r="B156" s="185" t="s">
        <v>943</v>
      </c>
      <c r="C156" s="6">
        <v>22251152</v>
      </c>
      <c r="D156" s="185" t="s">
        <v>931</v>
      </c>
      <c r="E156" s="185" t="s">
        <v>44</v>
      </c>
      <c r="F156" s="6">
        <v>178.87</v>
      </c>
      <c r="G156" s="6" t="s">
        <v>90</v>
      </c>
      <c r="H156" s="6"/>
      <c r="I156" s="198"/>
      <c r="J156" s="198"/>
      <c r="K156" s="6"/>
      <c r="L156" s="6"/>
      <c r="M156" s="6"/>
      <c r="N156" s="6"/>
      <c r="O156" s="6"/>
      <c r="P156" s="6"/>
      <c r="Q156" s="6">
        <v>26.25</v>
      </c>
      <c r="R156" s="6"/>
      <c r="S156" s="6">
        <v>10</v>
      </c>
      <c r="T156" s="6"/>
      <c r="U156" s="6">
        <v>30</v>
      </c>
      <c r="V156" s="6">
        <v>2</v>
      </c>
      <c r="W156" s="185" t="s">
        <v>41</v>
      </c>
      <c r="X156" s="6">
        <v>178.87</v>
      </c>
      <c r="Y156" s="6">
        <f t="shared" si="0"/>
        <v>68.25</v>
      </c>
      <c r="Z156" s="6">
        <f t="shared" si="1"/>
        <v>247.12</v>
      </c>
      <c r="AA156" s="185" t="s">
        <v>42</v>
      </c>
      <c r="AB156" s="185" t="s">
        <v>42</v>
      </c>
      <c r="AC156" s="185" t="s">
        <v>41</v>
      </c>
      <c r="AD156" s="185" t="s">
        <v>42</v>
      </c>
      <c r="AE156" s="185" t="s">
        <v>42</v>
      </c>
    </row>
    <row r="157" ht="25.2" spans="1:31">
      <c r="A157" s="6">
        <v>10</v>
      </c>
      <c r="B157" s="185" t="s">
        <v>944</v>
      </c>
      <c r="C157" s="6">
        <v>22251270</v>
      </c>
      <c r="D157" s="185" t="s">
        <v>931</v>
      </c>
      <c r="E157" s="185" t="s">
        <v>44</v>
      </c>
      <c r="F157" s="6">
        <v>174.38</v>
      </c>
      <c r="G157" s="6" t="s">
        <v>90</v>
      </c>
      <c r="H157" s="6"/>
      <c r="I157" s="198"/>
      <c r="J157" s="198"/>
      <c r="K157" s="6"/>
      <c r="L157" s="6"/>
      <c r="M157" s="6"/>
      <c r="N157" s="6"/>
      <c r="O157" s="6"/>
      <c r="P157" s="6"/>
      <c r="Q157" s="6">
        <v>30</v>
      </c>
      <c r="R157" s="6"/>
      <c r="S157" s="6">
        <v>10</v>
      </c>
      <c r="T157" s="6"/>
      <c r="U157" s="6">
        <v>30</v>
      </c>
      <c r="V157" s="6"/>
      <c r="W157" s="185" t="s">
        <v>41</v>
      </c>
      <c r="X157" s="6">
        <v>174.38</v>
      </c>
      <c r="Y157" s="6">
        <f t="shared" si="0"/>
        <v>70</v>
      </c>
      <c r="Z157" s="6">
        <f t="shared" si="1"/>
        <v>244.38</v>
      </c>
      <c r="AA157" s="6"/>
      <c r="AB157" s="185" t="s">
        <v>42</v>
      </c>
      <c r="AC157" s="185" t="s">
        <v>41</v>
      </c>
      <c r="AD157" s="185" t="s">
        <v>42</v>
      </c>
      <c r="AE157" s="6"/>
    </row>
    <row r="158" ht="25.2" spans="1:31">
      <c r="A158" s="6">
        <v>11</v>
      </c>
      <c r="B158" s="185" t="s">
        <v>945</v>
      </c>
      <c r="C158" s="6">
        <v>22251167</v>
      </c>
      <c r="D158" s="185" t="s">
        <v>931</v>
      </c>
      <c r="E158" s="185" t="s">
        <v>44</v>
      </c>
      <c r="F158" s="6">
        <v>171.99</v>
      </c>
      <c r="G158" s="6" t="s">
        <v>90</v>
      </c>
      <c r="H158" s="6"/>
      <c r="I158" s="198"/>
      <c r="J158" s="198"/>
      <c r="K158" s="6"/>
      <c r="L158" s="6"/>
      <c r="M158" s="6"/>
      <c r="N158" s="6"/>
      <c r="O158" s="6"/>
      <c r="P158" s="6"/>
      <c r="Q158" s="6">
        <v>30</v>
      </c>
      <c r="R158" s="6"/>
      <c r="S158" s="6">
        <v>10</v>
      </c>
      <c r="T158" s="6"/>
      <c r="U158" s="6">
        <v>30</v>
      </c>
      <c r="V158" s="6">
        <v>1.8</v>
      </c>
      <c r="W158" s="185" t="s">
        <v>41</v>
      </c>
      <c r="X158" s="6">
        <v>171.99</v>
      </c>
      <c r="Y158" s="6">
        <f t="shared" si="0"/>
        <v>71.8</v>
      </c>
      <c r="Z158" s="6">
        <f t="shared" si="1"/>
        <v>243.79</v>
      </c>
      <c r="AA158" s="6"/>
      <c r="AB158" s="185" t="s">
        <v>42</v>
      </c>
      <c r="AC158" s="185" t="s">
        <v>41</v>
      </c>
      <c r="AD158" s="185" t="s">
        <v>42</v>
      </c>
      <c r="AE158" s="6"/>
    </row>
    <row r="159" ht="25.2" spans="1:31">
      <c r="A159" s="6">
        <v>12</v>
      </c>
      <c r="B159" s="185" t="s">
        <v>946</v>
      </c>
      <c r="C159" s="6">
        <v>22251062</v>
      </c>
      <c r="D159" s="185" t="s">
        <v>931</v>
      </c>
      <c r="E159" s="185" t="s">
        <v>37</v>
      </c>
      <c r="F159" s="6">
        <v>168.31</v>
      </c>
      <c r="G159" s="6" t="s">
        <v>90</v>
      </c>
      <c r="H159" s="6"/>
      <c r="I159" s="198"/>
      <c r="J159" s="198"/>
      <c r="K159" s="6"/>
      <c r="L159" s="6"/>
      <c r="M159" s="6"/>
      <c r="N159" s="6"/>
      <c r="O159" s="6"/>
      <c r="P159" s="6"/>
      <c r="Q159" s="6">
        <v>27.5</v>
      </c>
      <c r="R159" s="6"/>
      <c r="S159" s="6">
        <v>10</v>
      </c>
      <c r="T159" s="6"/>
      <c r="U159" s="6">
        <v>30</v>
      </c>
      <c r="V159" s="6">
        <v>3</v>
      </c>
      <c r="W159" s="185" t="s">
        <v>41</v>
      </c>
      <c r="X159" s="6">
        <v>168.31</v>
      </c>
      <c r="Y159" s="6">
        <f t="shared" si="0"/>
        <v>70.5</v>
      </c>
      <c r="Z159" s="6">
        <f t="shared" si="1"/>
        <v>238.81</v>
      </c>
      <c r="AA159" s="6"/>
      <c r="AB159" s="185" t="s">
        <v>42</v>
      </c>
      <c r="AC159" s="185" t="s">
        <v>41</v>
      </c>
      <c r="AD159" s="185" t="s">
        <v>42</v>
      </c>
      <c r="AE159" s="6"/>
    </row>
    <row r="160" ht="25.2" spans="1:31">
      <c r="A160" s="6">
        <v>13</v>
      </c>
      <c r="B160" s="185" t="s">
        <v>947</v>
      </c>
      <c r="C160" s="6">
        <v>22251008</v>
      </c>
      <c r="D160" s="185" t="s">
        <v>931</v>
      </c>
      <c r="E160" s="185" t="s">
        <v>37</v>
      </c>
      <c r="F160" s="6">
        <v>173.89</v>
      </c>
      <c r="G160" s="6" t="s">
        <v>90</v>
      </c>
      <c r="H160" s="6"/>
      <c r="I160" s="198"/>
      <c r="J160" s="198"/>
      <c r="K160" s="6"/>
      <c r="L160" s="6"/>
      <c r="M160" s="6"/>
      <c r="N160" s="6"/>
      <c r="O160" s="6"/>
      <c r="P160" s="6"/>
      <c r="Q160" s="6">
        <v>22.5</v>
      </c>
      <c r="R160" s="6"/>
      <c r="S160" s="6">
        <v>10</v>
      </c>
      <c r="T160" s="6"/>
      <c r="U160" s="6">
        <v>30</v>
      </c>
      <c r="V160" s="6"/>
      <c r="W160" s="185" t="s">
        <v>41</v>
      </c>
      <c r="X160" s="6">
        <v>173.89</v>
      </c>
      <c r="Y160" s="6">
        <f t="shared" si="0"/>
        <v>62.5</v>
      </c>
      <c r="Z160" s="6">
        <f t="shared" si="1"/>
        <v>236.39</v>
      </c>
      <c r="AA160" s="6"/>
      <c r="AB160" s="185" t="s">
        <v>42</v>
      </c>
      <c r="AC160" s="185" t="s">
        <v>41</v>
      </c>
      <c r="AD160" s="185" t="s">
        <v>42</v>
      </c>
      <c r="AE160" s="6"/>
    </row>
    <row r="161" ht="25.2" spans="1:31">
      <c r="A161" s="6">
        <v>14</v>
      </c>
      <c r="B161" s="185" t="s">
        <v>948</v>
      </c>
      <c r="C161" s="6">
        <v>22251051</v>
      </c>
      <c r="D161" s="185" t="s">
        <v>931</v>
      </c>
      <c r="E161" s="185" t="s">
        <v>44</v>
      </c>
      <c r="F161" s="6">
        <v>175.87</v>
      </c>
      <c r="G161" s="6" t="s">
        <v>90</v>
      </c>
      <c r="H161" s="6"/>
      <c r="I161" s="198"/>
      <c r="J161" s="198"/>
      <c r="K161" s="6"/>
      <c r="L161" s="6"/>
      <c r="M161" s="6"/>
      <c r="N161" s="6"/>
      <c r="O161" s="6"/>
      <c r="P161" s="6"/>
      <c r="Q161" s="6">
        <v>30</v>
      </c>
      <c r="R161" s="6"/>
      <c r="S161" s="6">
        <v>10</v>
      </c>
      <c r="T161" s="6"/>
      <c r="U161" s="6">
        <v>13.5</v>
      </c>
      <c r="V161" s="6">
        <v>2.8</v>
      </c>
      <c r="W161" s="185" t="s">
        <v>41</v>
      </c>
      <c r="X161" s="6">
        <v>175.87</v>
      </c>
      <c r="Y161" s="6">
        <f t="shared" si="0"/>
        <v>56.3</v>
      </c>
      <c r="Z161" s="6">
        <f t="shared" si="1"/>
        <v>232.17</v>
      </c>
      <c r="AA161" s="185" t="s">
        <v>42</v>
      </c>
      <c r="AB161" s="185" t="s">
        <v>42</v>
      </c>
      <c r="AC161" s="185" t="s">
        <v>41</v>
      </c>
      <c r="AD161" s="185" t="s">
        <v>42</v>
      </c>
      <c r="AE161" s="185" t="s">
        <v>42</v>
      </c>
    </row>
    <row r="162" ht="25.2" spans="1:31">
      <c r="A162" s="6">
        <v>15</v>
      </c>
      <c r="B162" s="185" t="s">
        <v>949</v>
      </c>
      <c r="C162" s="6">
        <v>22251147</v>
      </c>
      <c r="D162" s="185" t="s">
        <v>931</v>
      </c>
      <c r="E162" s="185" t="s">
        <v>44</v>
      </c>
      <c r="F162" s="6">
        <v>172.73</v>
      </c>
      <c r="G162" s="6" t="s">
        <v>90</v>
      </c>
      <c r="H162" s="6"/>
      <c r="I162" s="198"/>
      <c r="J162" s="198"/>
      <c r="K162" s="6"/>
      <c r="L162" s="6"/>
      <c r="M162" s="6"/>
      <c r="N162" s="6"/>
      <c r="O162" s="6"/>
      <c r="P162" s="6"/>
      <c r="Q162" s="6">
        <v>26.25</v>
      </c>
      <c r="R162" s="6"/>
      <c r="S162" s="6">
        <v>10</v>
      </c>
      <c r="T162" s="6"/>
      <c r="U162" s="6">
        <v>20</v>
      </c>
      <c r="V162" s="6"/>
      <c r="W162" s="185" t="s">
        <v>41</v>
      </c>
      <c r="X162" s="6">
        <v>172.73</v>
      </c>
      <c r="Y162" s="6">
        <f t="shared" si="0"/>
        <v>56.25</v>
      </c>
      <c r="Z162" s="6">
        <f t="shared" si="1"/>
        <v>228.98</v>
      </c>
      <c r="AA162" s="6"/>
      <c r="AB162" s="6"/>
      <c r="AC162" s="185" t="s">
        <v>57</v>
      </c>
      <c r="AD162" s="6"/>
      <c r="AE162" s="6"/>
    </row>
    <row r="163" ht="25.2" spans="1:31">
      <c r="A163" s="6">
        <v>16</v>
      </c>
      <c r="B163" s="185" t="s">
        <v>950</v>
      </c>
      <c r="C163" s="6">
        <v>22251160</v>
      </c>
      <c r="D163" s="185" t="s">
        <v>931</v>
      </c>
      <c r="E163" s="185" t="s">
        <v>44</v>
      </c>
      <c r="F163" s="6">
        <v>169.16</v>
      </c>
      <c r="G163" s="6" t="s">
        <v>90</v>
      </c>
      <c r="H163" s="6"/>
      <c r="I163" s="198" t="s">
        <v>937</v>
      </c>
      <c r="J163" s="198"/>
      <c r="K163" s="6"/>
      <c r="L163" s="6"/>
      <c r="M163" s="6"/>
      <c r="N163" s="6"/>
      <c r="O163" s="6"/>
      <c r="P163" s="6"/>
      <c r="Q163" s="6">
        <v>26.25</v>
      </c>
      <c r="R163" s="6"/>
      <c r="S163" s="6"/>
      <c r="T163" s="6"/>
      <c r="U163" s="6">
        <v>21</v>
      </c>
      <c r="V163" s="6">
        <v>1.8</v>
      </c>
      <c r="W163" s="185" t="s">
        <v>41</v>
      </c>
      <c r="X163" s="6">
        <v>179.16</v>
      </c>
      <c r="Y163" s="6">
        <f t="shared" si="0"/>
        <v>49.05</v>
      </c>
      <c r="Z163" s="6">
        <f t="shared" si="1"/>
        <v>228.21</v>
      </c>
      <c r="AA163" s="185" t="s">
        <v>42</v>
      </c>
      <c r="AB163" s="6"/>
      <c r="AC163" s="185" t="s">
        <v>57</v>
      </c>
      <c r="AD163" s="6"/>
      <c r="AE163" s="6"/>
    </row>
    <row r="164" ht="25.2" spans="1:31">
      <c r="A164" s="6">
        <v>17</v>
      </c>
      <c r="B164" s="185" t="s">
        <v>951</v>
      </c>
      <c r="C164" s="6">
        <v>22251004</v>
      </c>
      <c r="D164" s="185" t="s">
        <v>931</v>
      </c>
      <c r="E164" s="185" t="s">
        <v>44</v>
      </c>
      <c r="F164" s="6">
        <v>171.67</v>
      </c>
      <c r="G164" s="6" t="s">
        <v>90</v>
      </c>
      <c r="H164" s="6"/>
      <c r="I164" s="198"/>
      <c r="J164" s="198"/>
      <c r="K164" s="6"/>
      <c r="L164" s="6"/>
      <c r="M164" s="6"/>
      <c r="N164" s="6"/>
      <c r="O164" s="6"/>
      <c r="P164" s="6"/>
      <c r="Q164" s="6">
        <v>15</v>
      </c>
      <c r="R164" s="6"/>
      <c r="S164" s="6">
        <v>20</v>
      </c>
      <c r="T164" s="6"/>
      <c r="U164" s="6">
        <v>15</v>
      </c>
      <c r="V164" s="6">
        <v>5.5</v>
      </c>
      <c r="W164" s="185" t="s">
        <v>41</v>
      </c>
      <c r="X164" s="6">
        <v>171.67</v>
      </c>
      <c r="Y164" s="6">
        <f t="shared" si="0"/>
        <v>55.5</v>
      </c>
      <c r="Z164" s="6">
        <f t="shared" si="1"/>
        <v>227.17</v>
      </c>
      <c r="AA164" s="6"/>
      <c r="AB164" s="6"/>
      <c r="AC164" s="185" t="s">
        <v>57</v>
      </c>
      <c r="AD164" s="6"/>
      <c r="AE164" s="6"/>
    </row>
    <row r="165" ht="25.2" spans="1:31">
      <c r="A165" s="6">
        <v>18</v>
      </c>
      <c r="B165" s="185" t="s">
        <v>952</v>
      </c>
      <c r="C165" s="6">
        <v>22251150</v>
      </c>
      <c r="D165" s="185" t="s">
        <v>931</v>
      </c>
      <c r="E165" s="185" t="s">
        <v>44</v>
      </c>
      <c r="F165" s="6">
        <v>177.6</v>
      </c>
      <c r="G165" s="6" t="s">
        <v>90</v>
      </c>
      <c r="H165" s="6"/>
      <c r="I165" s="198"/>
      <c r="J165" s="198"/>
      <c r="K165" s="6"/>
      <c r="L165" s="6"/>
      <c r="M165" s="6"/>
      <c r="N165" s="6"/>
      <c r="O165" s="6"/>
      <c r="P165" s="6"/>
      <c r="Q165" s="6">
        <v>3.75</v>
      </c>
      <c r="R165" s="6"/>
      <c r="S165" s="6">
        <v>10</v>
      </c>
      <c r="T165" s="6"/>
      <c r="U165" s="6">
        <v>30</v>
      </c>
      <c r="V165" s="6">
        <v>2.5</v>
      </c>
      <c r="W165" s="185" t="s">
        <v>41</v>
      </c>
      <c r="X165" s="6">
        <v>177.6</v>
      </c>
      <c r="Y165" s="6">
        <f t="shared" si="0"/>
        <v>46.25</v>
      </c>
      <c r="Z165" s="6">
        <f t="shared" si="1"/>
        <v>223.85</v>
      </c>
      <c r="AA165" s="185" t="s">
        <v>42</v>
      </c>
      <c r="AB165" s="6"/>
      <c r="AC165" s="185" t="s">
        <v>57</v>
      </c>
      <c r="AD165" s="6"/>
      <c r="AE165" s="6"/>
    </row>
    <row r="166" ht="25.2" spans="1:31">
      <c r="A166" s="6">
        <v>19</v>
      </c>
      <c r="B166" s="185" t="s">
        <v>953</v>
      </c>
      <c r="C166" s="6">
        <v>22251103</v>
      </c>
      <c r="D166" s="185" t="s">
        <v>931</v>
      </c>
      <c r="E166" s="185" t="s">
        <v>37</v>
      </c>
      <c r="F166" s="6">
        <v>171.8</v>
      </c>
      <c r="G166" s="6" t="s">
        <v>90</v>
      </c>
      <c r="H166" s="6"/>
      <c r="I166" s="198"/>
      <c r="J166" s="198"/>
      <c r="K166" s="6"/>
      <c r="L166" s="6"/>
      <c r="M166" s="6"/>
      <c r="N166" s="6"/>
      <c r="O166" s="6"/>
      <c r="P166" s="6"/>
      <c r="Q166" s="6">
        <v>11.25</v>
      </c>
      <c r="R166" s="6"/>
      <c r="S166" s="6">
        <v>20</v>
      </c>
      <c r="T166" s="6"/>
      <c r="U166" s="6">
        <v>20</v>
      </c>
      <c r="V166" s="6"/>
      <c r="W166" s="185" t="s">
        <v>41</v>
      </c>
      <c r="X166" s="6">
        <v>171.8</v>
      </c>
      <c r="Y166" s="6">
        <f t="shared" si="0"/>
        <v>51.25</v>
      </c>
      <c r="Z166" s="6">
        <f t="shared" si="1"/>
        <v>223.05</v>
      </c>
      <c r="AA166" s="6"/>
      <c r="AB166" s="6"/>
      <c r="AC166" s="185" t="s">
        <v>57</v>
      </c>
      <c r="AD166" s="6"/>
      <c r="AE166" s="6"/>
    </row>
    <row r="167" ht="25.2" spans="1:31">
      <c r="A167" s="6">
        <v>20</v>
      </c>
      <c r="B167" s="185" t="s">
        <v>954</v>
      </c>
      <c r="C167" s="6">
        <v>22251165</v>
      </c>
      <c r="D167" s="185" t="s">
        <v>931</v>
      </c>
      <c r="E167" s="185" t="s">
        <v>37</v>
      </c>
      <c r="F167" s="6">
        <v>172.51</v>
      </c>
      <c r="G167" s="6" t="s">
        <v>90</v>
      </c>
      <c r="H167" s="6"/>
      <c r="I167" s="198"/>
      <c r="J167" s="198"/>
      <c r="K167" s="6"/>
      <c r="L167" s="6"/>
      <c r="M167" s="6"/>
      <c r="N167" s="6"/>
      <c r="O167" s="6"/>
      <c r="P167" s="6"/>
      <c r="Q167" s="6">
        <v>7.5</v>
      </c>
      <c r="R167" s="6"/>
      <c r="S167" s="6">
        <v>20</v>
      </c>
      <c r="T167" s="6"/>
      <c r="U167" s="6">
        <v>16</v>
      </c>
      <c r="V167" s="6">
        <v>1.5</v>
      </c>
      <c r="W167" s="185" t="s">
        <v>41</v>
      </c>
      <c r="X167" s="6">
        <v>172.51</v>
      </c>
      <c r="Y167" s="6">
        <f t="shared" si="0"/>
        <v>45</v>
      </c>
      <c r="Z167" s="6">
        <f t="shared" si="1"/>
        <v>217.51</v>
      </c>
      <c r="AA167" s="6"/>
      <c r="AB167" s="6"/>
      <c r="AC167" s="185" t="s">
        <v>57</v>
      </c>
      <c r="AD167" s="6"/>
      <c r="AE167" s="6"/>
    </row>
    <row r="168" ht="25.2" spans="1:31">
      <c r="A168" s="6">
        <v>21</v>
      </c>
      <c r="B168" s="185" t="s">
        <v>955</v>
      </c>
      <c r="C168" s="6">
        <v>22251307</v>
      </c>
      <c r="D168" s="185" t="s">
        <v>931</v>
      </c>
      <c r="E168" s="185" t="s">
        <v>37</v>
      </c>
      <c r="F168" s="6">
        <v>174</v>
      </c>
      <c r="G168" s="6" t="s">
        <v>90</v>
      </c>
      <c r="H168" s="6"/>
      <c r="I168" s="198"/>
      <c r="J168" s="198"/>
      <c r="K168" s="6"/>
      <c r="L168" s="6"/>
      <c r="M168" s="6"/>
      <c r="N168" s="6"/>
      <c r="O168" s="6"/>
      <c r="P168" s="6"/>
      <c r="Q168" s="6">
        <v>25</v>
      </c>
      <c r="R168" s="6"/>
      <c r="S168" s="6">
        <v>10</v>
      </c>
      <c r="T168" s="6"/>
      <c r="U168" s="6"/>
      <c r="V168" s="6"/>
      <c r="W168" s="185" t="s">
        <v>41</v>
      </c>
      <c r="X168" s="6">
        <v>174</v>
      </c>
      <c r="Y168" s="6">
        <f t="shared" si="0"/>
        <v>35</v>
      </c>
      <c r="Z168" s="6">
        <f t="shared" si="1"/>
        <v>209</v>
      </c>
      <c r="AA168" s="6"/>
      <c r="AB168" s="6"/>
      <c r="AC168" s="185" t="s">
        <v>57</v>
      </c>
      <c r="AD168" s="6"/>
      <c r="AE168" s="6"/>
    </row>
    <row r="169" ht="25.2" spans="1:31">
      <c r="A169" s="6">
        <v>22</v>
      </c>
      <c r="B169" s="185" t="s">
        <v>956</v>
      </c>
      <c r="C169" s="6">
        <v>22251319</v>
      </c>
      <c r="D169" s="185" t="s">
        <v>931</v>
      </c>
      <c r="E169" s="185" t="s">
        <v>37</v>
      </c>
      <c r="F169" s="6">
        <v>174.14</v>
      </c>
      <c r="G169" s="6" t="s">
        <v>90</v>
      </c>
      <c r="H169" s="6"/>
      <c r="I169" s="198"/>
      <c r="J169" s="198"/>
      <c r="K169" s="6"/>
      <c r="L169" s="6"/>
      <c r="M169" s="6"/>
      <c r="N169" s="6"/>
      <c r="O169" s="6"/>
      <c r="P169" s="6"/>
      <c r="Q169" s="6">
        <v>19</v>
      </c>
      <c r="R169" s="6"/>
      <c r="S169" s="6">
        <v>10</v>
      </c>
      <c r="T169" s="6"/>
      <c r="U169" s="6"/>
      <c r="V169" s="6">
        <v>2</v>
      </c>
      <c r="W169" s="185" t="s">
        <v>41</v>
      </c>
      <c r="X169" s="6">
        <v>174.14</v>
      </c>
      <c r="Y169" s="6">
        <f t="shared" si="0"/>
        <v>31</v>
      </c>
      <c r="Z169" s="6">
        <f t="shared" si="1"/>
        <v>205.14</v>
      </c>
      <c r="AA169" s="6"/>
      <c r="AB169" s="6"/>
      <c r="AC169" s="185" t="s">
        <v>57</v>
      </c>
      <c r="AD169" s="6"/>
      <c r="AE169" s="6"/>
    </row>
    <row r="170" ht="25.2" spans="1:31">
      <c r="A170" s="6">
        <v>23</v>
      </c>
      <c r="B170" s="185" t="s">
        <v>957</v>
      </c>
      <c r="C170" s="6">
        <v>22251243</v>
      </c>
      <c r="D170" s="185" t="s">
        <v>931</v>
      </c>
      <c r="E170" s="185" t="s">
        <v>44</v>
      </c>
      <c r="F170" s="6">
        <v>177.72</v>
      </c>
      <c r="G170" s="6" t="s">
        <v>90</v>
      </c>
      <c r="H170" s="6"/>
      <c r="I170" s="198"/>
      <c r="J170" s="198"/>
      <c r="K170" s="6"/>
      <c r="L170" s="6"/>
      <c r="M170" s="200"/>
      <c r="N170" s="6"/>
      <c r="O170" s="6"/>
      <c r="P170" s="6"/>
      <c r="Q170" s="6"/>
      <c r="R170" s="6"/>
      <c r="S170" s="6">
        <v>10</v>
      </c>
      <c r="T170" s="6"/>
      <c r="U170" s="6">
        <v>6</v>
      </c>
      <c r="V170" s="6"/>
      <c r="W170" s="185" t="s">
        <v>41</v>
      </c>
      <c r="X170" s="6">
        <v>177.72</v>
      </c>
      <c r="Y170" s="6">
        <f t="shared" si="0"/>
        <v>16</v>
      </c>
      <c r="Z170" s="6">
        <f t="shared" si="1"/>
        <v>193.72</v>
      </c>
      <c r="AA170" s="185" t="s">
        <v>42</v>
      </c>
      <c r="AB170" s="6"/>
      <c r="AC170" s="185" t="s">
        <v>57</v>
      </c>
      <c r="AD170" s="6"/>
      <c r="AE170" s="6"/>
    </row>
    <row r="171" ht="25.2" spans="1:31">
      <c r="A171" s="6">
        <v>24</v>
      </c>
      <c r="B171" s="185" t="s">
        <v>958</v>
      </c>
      <c r="C171" s="6">
        <v>22251327</v>
      </c>
      <c r="D171" s="185" t="s">
        <v>931</v>
      </c>
      <c r="E171" s="185" t="s">
        <v>37</v>
      </c>
      <c r="F171" s="6">
        <v>177.04</v>
      </c>
      <c r="G171" s="6" t="s">
        <v>90</v>
      </c>
      <c r="H171" s="6"/>
      <c r="I171" s="198"/>
      <c r="J171" s="198"/>
      <c r="K171" s="200"/>
      <c r="L171" s="6"/>
      <c r="M171" s="6"/>
      <c r="N171" s="200"/>
      <c r="O171" s="6"/>
      <c r="P171" s="6"/>
      <c r="Q171" s="6"/>
      <c r="R171" s="6"/>
      <c r="S171" s="6">
        <v>10</v>
      </c>
      <c r="T171" s="6"/>
      <c r="U171" s="6"/>
      <c r="V171" s="6"/>
      <c r="W171" s="185" t="s">
        <v>41</v>
      </c>
      <c r="X171" s="6">
        <v>177.04</v>
      </c>
      <c r="Y171" s="6">
        <f t="shared" si="0"/>
        <v>10</v>
      </c>
      <c r="Z171" s="6">
        <f t="shared" si="1"/>
        <v>187.04</v>
      </c>
      <c r="AA171" s="185" t="s">
        <v>42</v>
      </c>
      <c r="AB171" s="6"/>
      <c r="AC171" s="185" t="s">
        <v>57</v>
      </c>
      <c r="AD171" s="6"/>
      <c r="AE171" s="6"/>
    </row>
    <row r="172" ht="25.2" spans="1:31">
      <c r="A172" s="6">
        <v>25</v>
      </c>
      <c r="B172" s="185" t="s">
        <v>959</v>
      </c>
      <c r="C172" s="6">
        <v>22251081</v>
      </c>
      <c r="D172" s="185" t="s">
        <v>931</v>
      </c>
      <c r="E172" s="185" t="s">
        <v>37</v>
      </c>
      <c r="F172" s="6">
        <v>167.18</v>
      </c>
      <c r="G172" s="6" t="s">
        <v>90</v>
      </c>
      <c r="H172" s="6"/>
      <c r="I172" s="198"/>
      <c r="J172" s="198"/>
      <c r="K172" s="6"/>
      <c r="L172" s="6"/>
      <c r="M172" s="6"/>
      <c r="N172" s="6"/>
      <c r="O172" s="6"/>
      <c r="P172" s="6"/>
      <c r="Q172" s="6">
        <v>4</v>
      </c>
      <c r="R172" s="6"/>
      <c r="S172" s="6">
        <v>10</v>
      </c>
      <c r="T172" s="6"/>
      <c r="U172" s="6"/>
      <c r="V172" s="6"/>
      <c r="W172" s="185" t="s">
        <v>41</v>
      </c>
      <c r="X172" s="6">
        <v>167.18</v>
      </c>
      <c r="Y172" s="6">
        <f t="shared" si="0"/>
        <v>14</v>
      </c>
      <c r="Z172" s="6">
        <f t="shared" si="1"/>
        <v>181.18</v>
      </c>
      <c r="AA172" s="6"/>
      <c r="AB172" s="6"/>
      <c r="AC172" s="185" t="s">
        <v>57</v>
      </c>
      <c r="AD172" s="6"/>
      <c r="AE172" s="6"/>
    </row>
    <row r="173" ht="25.2" spans="1:31">
      <c r="A173" s="6">
        <v>26</v>
      </c>
      <c r="B173" s="185" t="s">
        <v>960</v>
      </c>
      <c r="C173" s="6">
        <v>22251014</v>
      </c>
      <c r="D173" s="185" t="s">
        <v>931</v>
      </c>
      <c r="E173" s="185" t="s">
        <v>37</v>
      </c>
      <c r="F173" s="6">
        <v>169.78</v>
      </c>
      <c r="G173" s="6" t="s">
        <v>90</v>
      </c>
      <c r="H173" s="6"/>
      <c r="I173" s="198"/>
      <c r="J173" s="198"/>
      <c r="K173" s="6"/>
      <c r="L173" s="6"/>
      <c r="M173" s="6"/>
      <c r="N173" s="6"/>
      <c r="O173" s="6"/>
      <c r="P173" s="6"/>
      <c r="Q173" s="6"/>
      <c r="R173" s="6"/>
      <c r="S173" s="6">
        <v>10</v>
      </c>
      <c r="T173" s="6"/>
      <c r="U173" s="6"/>
      <c r="V173" s="6"/>
      <c r="W173" s="185" t="s">
        <v>41</v>
      </c>
      <c r="X173" s="6">
        <v>169.78</v>
      </c>
      <c r="Y173" s="6">
        <f t="shared" si="0"/>
        <v>10</v>
      </c>
      <c r="Z173" s="6">
        <f t="shared" si="1"/>
        <v>179.78</v>
      </c>
      <c r="AA173" s="6"/>
      <c r="AB173" s="6"/>
      <c r="AC173" s="185" t="s">
        <v>57</v>
      </c>
      <c r="AD173" s="6"/>
      <c r="AE173" s="6"/>
    </row>
    <row r="174" ht="25.2" spans="1:31">
      <c r="A174" s="6">
        <v>27</v>
      </c>
      <c r="B174" s="185" t="s">
        <v>961</v>
      </c>
      <c r="C174" s="6">
        <v>22251248</v>
      </c>
      <c r="D174" s="185" t="s">
        <v>931</v>
      </c>
      <c r="E174" s="185" t="s">
        <v>48</v>
      </c>
      <c r="F174" s="6">
        <v>176.6</v>
      </c>
      <c r="G174" s="6" t="s">
        <v>90</v>
      </c>
      <c r="H174" s="6"/>
      <c r="I174" s="198"/>
      <c r="J174" s="198"/>
      <c r="K174" s="6"/>
      <c r="L174" s="6"/>
      <c r="M174" s="6"/>
      <c r="N174" s="6"/>
      <c r="O174" s="6"/>
      <c r="P174" s="6"/>
      <c r="Q174" s="6">
        <v>2</v>
      </c>
      <c r="R174" s="6"/>
      <c r="S174" s="6"/>
      <c r="T174" s="6"/>
      <c r="U174" s="6">
        <v>1</v>
      </c>
      <c r="V174" s="6"/>
      <c r="W174" s="185" t="s">
        <v>41</v>
      </c>
      <c r="X174" s="6">
        <v>176.6</v>
      </c>
      <c r="Y174" s="6">
        <f t="shared" si="0"/>
        <v>3</v>
      </c>
      <c r="Z174" s="6">
        <f t="shared" si="1"/>
        <v>179.6</v>
      </c>
      <c r="AA174" s="185" t="s">
        <v>42</v>
      </c>
      <c r="AB174" s="6"/>
      <c r="AC174" s="185" t="s">
        <v>57</v>
      </c>
      <c r="AD174" s="6"/>
      <c r="AE174" s="6"/>
    </row>
    <row r="175" ht="25.2" spans="1:31">
      <c r="A175" s="6">
        <v>28</v>
      </c>
      <c r="B175" s="185" t="s">
        <v>962</v>
      </c>
      <c r="C175" s="6">
        <v>22251230</v>
      </c>
      <c r="D175" s="185" t="s">
        <v>931</v>
      </c>
      <c r="E175" s="185" t="s">
        <v>37</v>
      </c>
      <c r="F175" s="6">
        <v>176.55</v>
      </c>
      <c r="G175" s="6" t="s">
        <v>90</v>
      </c>
      <c r="H175" s="6"/>
      <c r="I175" s="198"/>
      <c r="J175" s="198"/>
      <c r="K175" s="6"/>
      <c r="L175" s="6"/>
      <c r="M175" s="6"/>
      <c r="N175" s="6"/>
      <c r="O175" s="6"/>
      <c r="P175" s="6"/>
      <c r="Q175" s="6"/>
      <c r="R175" s="6"/>
      <c r="S175" s="6"/>
      <c r="T175" s="6"/>
      <c r="U175" s="6"/>
      <c r="V175" s="6"/>
      <c r="W175" s="185" t="s">
        <v>41</v>
      </c>
      <c r="X175" s="6">
        <v>176.55</v>
      </c>
      <c r="Y175" s="6">
        <f t="shared" si="0"/>
        <v>0</v>
      </c>
      <c r="Z175" s="6">
        <f t="shared" si="1"/>
        <v>176.55</v>
      </c>
      <c r="AA175" s="185" t="s">
        <v>42</v>
      </c>
      <c r="AB175" s="6"/>
      <c r="AC175" s="185" t="s">
        <v>57</v>
      </c>
      <c r="AD175" s="6"/>
      <c r="AE175" s="6"/>
    </row>
    <row r="176" ht="25.2" spans="1:31">
      <c r="A176" s="6">
        <v>29</v>
      </c>
      <c r="B176" s="185" t="s">
        <v>963</v>
      </c>
      <c r="C176" s="6">
        <v>22251182</v>
      </c>
      <c r="D176" s="185" t="s">
        <v>931</v>
      </c>
      <c r="E176" s="185" t="s">
        <v>37</v>
      </c>
      <c r="F176" s="6">
        <v>174.53</v>
      </c>
      <c r="G176" s="6" t="s">
        <v>90</v>
      </c>
      <c r="H176" s="6"/>
      <c r="I176" s="198"/>
      <c r="J176" s="198"/>
      <c r="K176" s="6"/>
      <c r="L176" s="6"/>
      <c r="M176" s="199"/>
      <c r="N176" s="6"/>
      <c r="O176" s="6"/>
      <c r="P176" s="6"/>
      <c r="Q176" s="6"/>
      <c r="R176" s="6"/>
      <c r="S176" s="6"/>
      <c r="T176" s="6"/>
      <c r="U176" s="6"/>
      <c r="V176" s="6">
        <v>1.8</v>
      </c>
      <c r="W176" s="185" t="s">
        <v>41</v>
      </c>
      <c r="X176" s="6">
        <v>174.53</v>
      </c>
      <c r="Y176" s="6">
        <f t="shared" si="0"/>
        <v>1.8</v>
      </c>
      <c r="Z176" s="6">
        <f t="shared" si="1"/>
        <v>176.33</v>
      </c>
      <c r="AA176" s="6"/>
      <c r="AB176" s="6"/>
      <c r="AC176" s="185" t="s">
        <v>57</v>
      </c>
      <c r="AD176" s="6"/>
      <c r="AE176" s="6"/>
    </row>
    <row r="177" ht="25.2" spans="1:31">
      <c r="A177" s="6">
        <v>30</v>
      </c>
      <c r="B177" s="185" t="s">
        <v>964</v>
      </c>
      <c r="C177" s="6">
        <v>22251175</v>
      </c>
      <c r="D177" s="185" t="s">
        <v>931</v>
      </c>
      <c r="E177" s="185" t="s">
        <v>37</v>
      </c>
      <c r="F177" s="6">
        <v>174.59</v>
      </c>
      <c r="G177" s="6" t="s">
        <v>90</v>
      </c>
      <c r="H177" s="6"/>
      <c r="I177" s="198"/>
      <c r="J177" s="198"/>
      <c r="K177" s="6"/>
      <c r="L177" s="6"/>
      <c r="M177" s="6"/>
      <c r="N177" s="6"/>
      <c r="O177" s="6"/>
      <c r="P177" s="6"/>
      <c r="Q177" s="6"/>
      <c r="R177" s="6"/>
      <c r="S177" s="6"/>
      <c r="T177" s="6"/>
      <c r="U177" s="6"/>
      <c r="V177" s="6"/>
      <c r="W177" s="185" t="s">
        <v>41</v>
      </c>
      <c r="X177" s="6">
        <v>174.59</v>
      </c>
      <c r="Y177" s="6">
        <f t="shared" si="0"/>
        <v>0</v>
      </c>
      <c r="Z177" s="6">
        <f t="shared" si="1"/>
        <v>174.59</v>
      </c>
      <c r="AA177" s="6"/>
      <c r="AB177" s="6"/>
      <c r="AC177" s="185" t="s">
        <v>57</v>
      </c>
      <c r="AD177" s="6"/>
      <c r="AE177" s="6"/>
    </row>
    <row r="178" ht="25.2" spans="1:31">
      <c r="A178" s="6">
        <v>31</v>
      </c>
      <c r="B178" s="185" t="s">
        <v>965</v>
      </c>
      <c r="C178" s="6">
        <v>22251013</v>
      </c>
      <c r="D178" s="185" t="s">
        <v>931</v>
      </c>
      <c r="E178" s="185" t="s">
        <v>37</v>
      </c>
      <c r="F178" s="6">
        <v>173.13</v>
      </c>
      <c r="G178" s="6" t="s">
        <v>90</v>
      </c>
      <c r="H178" s="6"/>
      <c r="I178" s="198"/>
      <c r="J178" s="198"/>
      <c r="K178" s="6"/>
      <c r="L178" s="6"/>
      <c r="M178" s="6"/>
      <c r="N178" s="6"/>
      <c r="O178" s="6"/>
      <c r="P178" s="6"/>
      <c r="Q178" s="6"/>
      <c r="R178" s="6"/>
      <c r="S178" s="6"/>
      <c r="T178" s="6"/>
      <c r="U178" s="6"/>
      <c r="V178" s="6"/>
      <c r="W178" s="185" t="s">
        <v>41</v>
      </c>
      <c r="X178" s="6">
        <v>173.13</v>
      </c>
      <c r="Y178" s="6">
        <f t="shared" si="0"/>
        <v>0</v>
      </c>
      <c r="Z178" s="6">
        <f t="shared" si="1"/>
        <v>173.13</v>
      </c>
      <c r="AA178" s="6"/>
      <c r="AB178" s="6"/>
      <c r="AC178" s="185" t="s">
        <v>57</v>
      </c>
      <c r="AD178" s="6"/>
      <c r="AE178" s="6"/>
    </row>
    <row r="179" ht="25.2" spans="1:31">
      <c r="A179" s="6">
        <v>32</v>
      </c>
      <c r="B179" s="185" t="s">
        <v>966</v>
      </c>
      <c r="C179" s="6">
        <v>22251125</v>
      </c>
      <c r="D179" s="185" t="s">
        <v>931</v>
      </c>
      <c r="E179" s="185" t="s">
        <v>37</v>
      </c>
      <c r="F179" s="6">
        <v>172.8</v>
      </c>
      <c r="G179" s="6" t="s">
        <v>90</v>
      </c>
      <c r="H179" s="6"/>
      <c r="I179" s="198"/>
      <c r="J179" s="198"/>
      <c r="K179" s="6"/>
      <c r="L179" s="6"/>
      <c r="M179" s="6"/>
      <c r="N179" s="6"/>
      <c r="O179" s="6"/>
      <c r="P179" s="6"/>
      <c r="Q179" s="6"/>
      <c r="R179" s="6"/>
      <c r="S179" s="6"/>
      <c r="T179" s="6"/>
      <c r="U179" s="6"/>
      <c r="V179" s="6"/>
      <c r="W179" s="185" t="s">
        <v>41</v>
      </c>
      <c r="X179" s="6">
        <v>172.8</v>
      </c>
      <c r="Y179" s="6">
        <f t="shared" si="0"/>
        <v>0</v>
      </c>
      <c r="Z179" s="6">
        <f t="shared" si="1"/>
        <v>172.8</v>
      </c>
      <c r="AA179" s="6"/>
      <c r="AB179" s="6"/>
      <c r="AC179" s="185" t="s">
        <v>57</v>
      </c>
      <c r="AD179" s="6"/>
      <c r="AE179" s="6"/>
    </row>
    <row r="180" ht="25.2" spans="1:31">
      <c r="A180" s="6">
        <v>33</v>
      </c>
      <c r="B180" s="185" t="s">
        <v>967</v>
      </c>
      <c r="C180" s="6">
        <v>22251174</v>
      </c>
      <c r="D180" s="185" t="s">
        <v>931</v>
      </c>
      <c r="E180" s="185" t="s">
        <v>44</v>
      </c>
      <c r="F180" s="6">
        <v>172.31</v>
      </c>
      <c r="G180" s="6" t="s">
        <v>90</v>
      </c>
      <c r="H180" s="6"/>
      <c r="I180" s="198"/>
      <c r="J180" s="198"/>
      <c r="K180" s="6"/>
      <c r="L180" s="6"/>
      <c r="M180" s="6"/>
      <c r="N180" s="6"/>
      <c r="O180" s="6"/>
      <c r="P180" s="6"/>
      <c r="Q180" s="6"/>
      <c r="R180" s="6"/>
      <c r="S180" s="6"/>
      <c r="T180" s="6"/>
      <c r="U180" s="6"/>
      <c r="V180" s="6"/>
      <c r="W180" s="185" t="s">
        <v>41</v>
      </c>
      <c r="X180" s="6">
        <v>172.31</v>
      </c>
      <c r="Y180" s="6">
        <f t="shared" si="0"/>
        <v>0</v>
      </c>
      <c r="Z180" s="6">
        <f t="shared" si="1"/>
        <v>172.31</v>
      </c>
      <c r="AA180" s="6"/>
      <c r="AB180" s="6"/>
      <c r="AC180" s="185" t="s">
        <v>57</v>
      </c>
      <c r="AD180" s="6"/>
      <c r="AE180" s="6"/>
    </row>
    <row r="181" ht="25.2" spans="1:31">
      <c r="A181" s="6">
        <v>34</v>
      </c>
      <c r="B181" s="185" t="s">
        <v>968</v>
      </c>
      <c r="C181" s="6">
        <v>22251050</v>
      </c>
      <c r="D181" s="185" t="s">
        <v>931</v>
      </c>
      <c r="E181" s="185" t="s">
        <v>44</v>
      </c>
      <c r="F181" s="6">
        <v>171.8</v>
      </c>
      <c r="G181" s="6" t="s">
        <v>90</v>
      </c>
      <c r="H181" s="6"/>
      <c r="I181" s="198"/>
      <c r="J181" s="198"/>
      <c r="K181" s="6"/>
      <c r="L181" s="6"/>
      <c r="M181" s="6"/>
      <c r="N181" s="6"/>
      <c r="O181" s="6"/>
      <c r="P181" s="6"/>
      <c r="Q181" s="6"/>
      <c r="R181" s="6"/>
      <c r="S181" s="6"/>
      <c r="T181" s="6"/>
      <c r="U181" s="6"/>
      <c r="V181" s="6"/>
      <c r="W181" s="185" t="s">
        <v>41</v>
      </c>
      <c r="X181" s="6">
        <v>171.8</v>
      </c>
      <c r="Y181" s="6">
        <f t="shared" si="0"/>
        <v>0</v>
      </c>
      <c r="Z181" s="6">
        <f t="shared" si="1"/>
        <v>171.8</v>
      </c>
      <c r="AA181" s="6"/>
      <c r="AB181" s="6"/>
      <c r="AC181" s="185" t="s">
        <v>57</v>
      </c>
      <c r="AD181" s="6"/>
      <c r="AE181" s="6"/>
    </row>
    <row r="182" ht="25.2" spans="1:31">
      <c r="A182" s="6">
        <v>35</v>
      </c>
      <c r="B182" s="185" t="s">
        <v>969</v>
      </c>
      <c r="C182" s="6">
        <v>22251225</v>
      </c>
      <c r="D182" s="185" t="s">
        <v>931</v>
      </c>
      <c r="E182" s="185" t="s">
        <v>37</v>
      </c>
      <c r="F182" s="6">
        <v>167.44</v>
      </c>
      <c r="G182" s="6" t="s">
        <v>90</v>
      </c>
      <c r="H182" s="6"/>
      <c r="I182" s="198"/>
      <c r="J182" s="198"/>
      <c r="K182" s="6"/>
      <c r="L182" s="6"/>
      <c r="M182" s="6"/>
      <c r="N182" s="6"/>
      <c r="O182" s="6"/>
      <c r="P182" s="6"/>
      <c r="Q182" s="6"/>
      <c r="R182" s="6"/>
      <c r="S182" s="6"/>
      <c r="T182" s="6"/>
      <c r="U182" s="6"/>
      <c r="V182" s="6"/>
      <c r="W182" s="185" t="s">
        <v>41</v>
      </c>
      <c r="X182" s="6">
        <v>167.44</v>
      </c>
      <c r="Y182" s="6">
        <f t="shared" si="0"/>
        <v>0</v>
      </c>
      <c r="Z182" s="6">
        <f t="shared" si="1"/>
        <v>167.44</v>
      </c>
      <c r="AA182" s="6"/>
      <c r="AB182" s="6"/>
      <c r="AC182" s="185" t="s">
        <v>57</v>
      </c>
      <c r="AD182" s="6"/>
      <c r="AE182" s="6"/>
    </row>
    <row r="183" ht="25.2" spans="1:31">
      <c r="A183" s="6">
        <v>36</v>
      </c>
      <c r="B183" s="185" t="s">
        <v>970</v>
      </c>
      <c r="C183" s="6">
        <v>22251138</v>
      </c>
      <c r="D183" s="185" t="s">
        <v>931</v>
      </c>
      <c r="E183" s="185" t="s">
        <v>44</v>
      </c>
      <c r="F183" s="6">
        <v>164.53</v>
      </c>
      <c r="G183" s="6" t="s">
        <v>90</v>
      </c>
      <c r="H183" s="6"/>
      <c r="I183" s="198"/>
      <c r="J183" s="198"/>
      <c r="K183" s="6"/>
      <c r="L183" s="6"/>
      <c r="M183" s="6"/>
      <c r="N183" s="6"/>
      <c r="O183" s="6"/>
      <c r="P183" s="6"/>
      <c r="Q183" s="6"/>
      <c r="R183" s="6"/>
      <c r="S183" s="6"/>
      <c r="T183" s="6"/>
      <c r="U183" s="6"/>
      <c r="V183" s="6"/>
      <c r="W183" s="185" t="s">
        <v>41</v>
      </c>
      <c r="X183" s="6">
        <v>164.53</v>
      </c>
      <c r="Y183" s="6">
        <f t="shared" si="0"/>
        <v>0</v>
      </c>
      <c r="Z183" s="6">
        <f t="shared" si="1"/>
        <v>164.53</v>
      </c>
      <c r="AA183" s="6"/>
      <c r="AB183" s="6"/>
      <c r="AC183" s="185" t="s">
        <v>57</v>
      </c>
      <c r="AD183" s="6"/>
      <c r="AE183" s="6"/>
    </row>
    <row r="184" spans="1:31">
      <c r="A184" s="158"/>
      <c r="B184" s="158"/>
      <c r="C184" s="158"/>
      <c r="D184" s="158"/>
      <c r="E184" s="158"/>
      <c r="F184" s="158"/>
      <c r="G184" s="158"/>
      <c r="H184" s="158"/>
      <c r="I184" s="158"/>
      <c r="J184" s="158"/>
      <c r="K184" s="158"/>
      <c r="L184" s="158"/>
      <c r="M184" s="158"/>
      <c r="N184" s="158"/>
      <c r="O184" s="158"/>
      <c r="P184" s="158"/>
      <c r="Q184" s="158"/>
      <c r="R184" s="158"/>
      <c r="S184" s="158"/>
      <c r="T184" s="158"/>
      <c r="U184" s="158"/>
      <c r="V184" s="158"/>
      <c r="W184" s="158"/>
      <c r="X184" s="158"/>
      <c r="Y184" s="158"/>
      <c r="Z184" s="158"/>
      <c r="AA184" s="158"/>
      <c r="AB184" s="158"/>
      <c r="AC184" s="158"/>
      <c r="AD184" s="158"/>
      <c r="AE184" s="158"/>
    </row>
    <row r="185" ht="37.2" spans="1:31">
      <c r="A185" s="186">
        <v>1</v>
      </c>
      <c r="B185" s="187" t="s">
        <v>971</v>
      </c>
      <c r="C185" s="188">
        <v>22251199</v>
      </c>
      <c r="D185" s="187" t="s">
        <v>972</v>
      </c>
      <c r="E185" s="189" t="s">
        <v>44</v>
      </c>
      <c r="F185" s="190">
        <v>179.72</v>
      </c>
      <c r="G185" s="190"/>
      <c r="H185" s="190"/>
      <c r="I185" s="190"/>
      <c r="J185" s="190" t="s">
        <v>973</v>
      </c>
      <c r="K185" s="190"/>
      <c r="L185" s="190"/>
      <c r="M185" s="190"/>
      <c r="N185" s="189" t="s">
        <v>974</v>
      </c>
      <c r="O185" s="190">
        <v>4</v>
      </c>
      <c r="P185" s="190"/>
      <c r="Q185" s="190">
        <v>30</v>
      </c>
      <c r="R185" s="190"/>
      <c r="S185" s="190">
        <v>20</v>
      </c>
      <c r="T185" s="190"/>
      <c r="U185" s="190">
        <v>30</v>
      </c>
      <c r="V185" s="190">
        <v>1.6</v>
      </c>
      <c r="W185" s="187" t="s">
        <v>41</v>
      </c>
      <c r="X185" s="202">
        <f>F185+3+3+3+4</f>
        <v>192.72</v>
      </c>
      <c r="Y185" s="202">
        <v>81.6</v>
      </c>
      <c r="Z185" s="202">
        <f t="shared" ref="Z185:Z220" si="2">X185+Y185</f>
        <v>274.32</v>
      </c>
      <c r="AA185" s="203" t="s">
        <v>42</v>
      </c>
      <c r="AB185" s="203" t="s">
        <v>42</v>
      </c>
      <c r="AC185" s="204" t="s">
        <v>41</v>
      </c>
      <c r="AD185" s="205" t="s">
        <v>42</v>
      </c>
      <c r="AE185" s="205" t="s">
        <v>42</v>
      </c>
    </row>
    <row r="186" ht="25.2" spans="1:31">
      <c r="A186" s="186">
        <v>2</v>
      </c>
      <c r="B186" s="187" t="s">
        <v>975</v>
      </c>
      <c r="C186" s="188">
        <v>22251252</v>
      </c>
      <c r="D186" s="187" t="s">
        <v>972</v>
      </c>
      <c r="E186" s="189" t="s">
        <v>44</v>
      </c>
      <c r="F186" s="190">
        <v>181.47</v>
      </c>
      <c r="G186" s="190" t="s">
        <v>976</v>
      </c>
      <c r="H186" s="190"/>
      <c r="I186" s="190"/>
      <c r="J186" s="190"/>
      <c r="K186" s="190"/>
      <c r="L186" s="201"/>
      <c r="M186" s="190"/>
      <c r="N186" s="190"/>
      <c r="O186" s="190"/>
      <c r="P186" s="190"/>
      <c r="Q186" s="190">
        <v>30</v>
      </c>
      <c r="R186" s="190"/>
      <c r="S186" s="190">
        <v>20</v>
      </c>
      <c r="T186" s="190"/>
      <c r="U186" s="190">
        <v>30</v>
      </c>
      <c r="V186" s="190">
        <v>1.8</v>
      </c>
      <c r="W186" s="187" t="s">
        <v>41</v>
      </c>
      <c r="X186" s="202">
        <v>189.47</v>
      </c>
      <c r="Y186" s="202">
        <v>81.8</v>
      </c>
      <c r="Z186" s="202">
        <f t="shared" si="2"/>
        <v>271.27</v>
      </c>
      <c r="AA186" s="203" t="s">
        <v>42</v>
      </c>
      <c r="AB186" s="203" t="s">
        <v>42</v>
      </c>
      <c r="AC186" s="204" t="s">
        <v>41</v>
      </c>
      <c r="AD186" s="205" t="s">
        <v>42</v>
      </c>
      <c r="AE186" s="205" t="s">
        <v>42</v>
      </c>
    </row>
    <row r="187" ht="25.2" spans="1:31">
      <c r="A187" s="186">
        <v>3</v>
      </c>
      <c r="B187" s="191" t="s">
        <v>977</v>
      </c>
      <c r="C187" s="192">
        <v>22251268</v>
      </c>
      <c r="D187" s="191" t="s">
        <v>978</v>
      </c>
      <c r="E187" s="193" t="s">
        <v>44</v>
      </c>
      <c r="F187" s="194">
        <v>184.29</v>
      </c>
      <c r="G187" s="194"/>
      <c r="H187" s="194"/>
      <c r="I187" s="194"/>
      <c r="J187" s="194"/>
      <c r="K187" s="194"/>
      <c r="L187" s="194"/>
      <c r="M187" s="190"/>
      <c r="N187" s="194"/>
      <c r="O187" s="194"/>
      <c r="P187" s="194"/>
      <c r="Q187" s="194">
        <v>28.75</v>
      </c>
      <c r="R187" s="194"/>
      <c r="S187" s="194">
        <v>10</v>
      </c>
      <c r="T187" s="194"/>
      <c r="U187" s="194">
        <v>30</v>
      </c>
      <c r="V187" s="194">
        <v>5.6</v>
      </c>
      <c r="W187" s="191" t="s">
        <v>41</v>
      </c>
      <c r="X187" s="202">
        <v>184.29</v>
      </c>
      <c r="Y187" s="202">
        <v>74.35</v>
      </c>
      <c r="Z187" s="202">
        <f t="shared" si="2"/>
        <v>258.64</v>
      </c>
      <c r="AA187" s="203" t="s">
        <v>42</v>
      </c>
      <c r="AB187" s="203" t="s">
        <v>42</v>
      </c>
      <c r="AC187" s="204" t="s">
        <v>41</v>
      </c>
      <c r="AD187" s="205" t="s">
        <v>42</v>
      </c>
      <c r="AE187" s="205" t="s">
        <v>42</v>
      </c>
    </row>
    <row r="188" ht="25.2" spans="1:31">
      <c r="A188" s="186">
        <v>4</v>
      </c>
      <c r="B188" s="191" t="s">
        <v>979</v>
      </c>
      <c r="C188" s="192">
        <v>22251271</v>
      </c>
      <c r="D188" s="191" t="s">
        <v>978</v>
      </c>
      <c r="E188" s="193" t="s">
        <v>37</v>
      </c>
      <c r="F188" s="194">
        <v>173.64</v>
      </c>
      <c r="G188" s="194"/>
      <c r="H188" s="194"/>
      <c r="I188" s="194"/>
      <c r="J188" s="194"/>
      <c r="K188" s="194"/>
      <c r="L188" s="194"/>
      <c r="M188" s="194"/>
      <c r="N188" s="194"/>
      <c r="O188" s="194"/>
      <c r="P188" s="194"/>
      <c r="Q188" s="194">
        <v>30</v>
      </c>
      <c r="R188" s="194"/>
      <c r="S188" s="194">
        <v>10</v>
      </c>
      <c r="T188" s="194"/>
      <c r="U188" s="194">
        <v>30</v>
      </c>
      <c r="V188" s="194">
        <v>1.6</v>
      </c>
      <c r="W188" s="191" t="s">
        <v>41</v>
      </c>
      <c r="X188" s="202">
        <v>173.64</v>
      </c>
      <c r="Y188" s="202">
        <v>71.6</v>
      </c>
      <c r="Z188" s="202">
        <f t="shared" si="2"/>
        <v>245.24</v>
      </c>
      <c r="AA188" s="202" t="s">
        <v>90</v>
      </c>
      <c r="AB188" s="203" t="s">
        <v>42</v>
      </c>
      <c r="AC188" s="204" t="s">
        <v>41</v>
      </c>
      <c r="AD188" s="205" t="s">
        <v>42</v>
      </c>
      <c r="AE188" s="206" t="s">
        <v>90</v>
      </c>
    </row>
    <row r="189" ht="25.2" spans="1:31">
      <c r="A189" s="186">
        <v>5</v>
      </c>
      <c r="B189" s="187" t="s">
        <v>980</v>
      </c>
      <c r="C189" s="188">
        <v>22251194</v>
      </c>
      <c r="D189" s="187" t="s">
        <v>972</v>
      </c>
      <c r="E189" s="195" t="s">
        <v>37</v>
      </c>
      <c r="F189" s="196">
        <v>170.56</v>
      </c>
      <c r="G189" s="197"/>
      <c r="H189" s="197"/>
      <c r="I189" s="197"/>
      <c r="J189" s="197"/>
      <c r="K189" s="197"/>
      <c r="L189" s="197"/>
      <c r="M189" s="197"/>
      <c r="N189" s="197"/>
      <c r="O189" s="197"/>
      <c r="P189" s="197"/>
      <c r="Q189" s="196">
        <v>30</v>
      </c>
      <c r="R189" s="197"/>
      <c r="S189" s="196">
        <v>10</v>
      </c>
      <c r="T189" s="196"/>
      <c r="U189" s="196">
        <v>30</v>
      </c>
      <c r="V189" s="196">
        <v>4</v>
      </c>
      <c r="W189" s="187" t="s">
        <v>41</v>
      </c>
      <c r="X189" s="202">
        <v>170.56</v>
      </c>
      <c r="Y189" s="202">
        <v>74</v>
      </c>
      <c r="Z189" s="202">
        <f t="shared" si="2"/>
        <v>244.56</v>
      </c>
      <c r="AA189" s="202" t="s">
        <v>90</v>
      </c>
      <c r="AB189" s="203" t="s">
        <v>42</v>
      </c>
      <c r="AC189" s="204" t="s">
        <v>41</v>
      </c>
      <c r="AD189" s="205" t="s">
        <v>42</v>
      </c>
      <c r="AE189" s="206" t="s">
        <v>90</v>
      </c>
    </row>
    <row r="190" ht="25.2" spans="1:31">
      <c r="A190" s="186">
        <v>6</v>
      </c>
      <c r="B190" s="187" t="s">
        <v>981</v>
      </c>
      <c r="C190" s="188">
        <v>22251247</v>
      </c>
      <c r="D190" s="187" t="s">
        <v>972</v>
      </c>
      <c r="E190" s="189" t="s">
        <v>37</v>
      </c>
      <c r="F190" s="190">
        <v>178.27</v>
      </c>
      <c r="G190" s="197"/>
      <c r="H190" s="197"/>
      <c r="I190" s="197"/>
      <c r="J190" s="197"/>
      <c r="K190" s="197"/>
      <c r="L190" s="197"/>
      <c r="M190" s="197"/>
      <c r="N190" s="197"/>
      <c r="O190" s="197"/>
      <c r="P190" s="197"/>
      <c r="Q190" s="190">
        <v>30</v>
      </c>
      <c r="R190" s="197"/>
      <c r="S190" s="190">
        <v>20</v>
      </c>
      <c r="T190" s="197"/>
      <c r="U190" s="190">
        <v>15</v>
      </c>
      <c r="V190" s="197"/>
      <c r="W190" s="187" t="s">
        <v>41</v>
      </c>
      <c r="X190" s="202">
        <v>178.27</v>
      </c>
      <c r="Y190" s="202">
        <v>65</v>
      </c>
      <c r="Z190" s="202">
        <f t="shared" si="2"/>
        <v>243.27</v>
      </c>
      <c r="AA190" s="203" t="s">
        <v>42</v>
      </c>
      <c r="AB190" s="203" t="s">
        <v>42</v>
      </c>
      <c r="AC190" s="204" t="s">
        <v>41</v>
      </c>
      <c r="AD190" s="205" t="s">
        <v>42</v>
      </c>
      <c r="AE190" s="205" t="s">
        <v>42</v>
      </c>
    </row>
    <row r="191" ht="25.2" spans="1:31">
      <c r="A191" s="186">
        <v>7</v>
      </c>
      <c r="B191" s="187" t="s">
        <v>982</v>
      </c>
      <c r="C191" s="188">
        <v>22251221</v>
      </c>
      <c r="D191" s="187" t="s">
        <v>972</v>
      </c>
      <c r="E191" s="189" t="s">
        <v>37</v>
      </c>
      <c r="F191" s="190">
        <v>181.01</v>
      </c>
      <c r="G191" s="197"/>
      <c r="H191" s="197"/>
      <c r="I191" s="197"/>
      <c r="J191" s="197"/>
      <c r="K191" s="197"/>
      <c r="L191" s="197"/>
      <c r="M191" s="197"/>
      <c r="N191" s="197"/>
      <c r="O191" s="197"/>
      <c r="P191" s="197"/>
      <c r="Q191" s="190">
        <v>15</v>
      </c>
      <c r="R191" s="190"/>
      <c r="S191" s="190">
        <v>10</v>
      </c>
      <c r="T191" s="190"/>
      <c r="U191" s="190">
        <v>30</v>
      </c>
      <c r="V191" s="197"/>
      <c r="W191" s="187" t="s">
        <v>41</v>
      </c>
      <c r="X191" s="202">
        <v>181.01</v>
      </c>
      <c r="Y191" s="202">
        <v>55</v>
      </c>
      <c r="Z191" s="202">
        <f t="shared" si="2"/>
        <v>236.01</v>
      </c>
      <c r="AA191" s="203" t="s">
        <v>42</v>
      </c>
      <c r="AB191" s="203" t="s">
        <v>42</v>
      </c>
      <c r="AC191" s="204" t="s">
        <v>41</v>
      </c>
      <c r="AD191" s="205" t="s">
        <v>42</v>
      </c>
      <c r="AE191" s="205" t="s">
        <v>42</v>
      </c>
    </row>
    <row r="192" ht="25.2" spans="1:31">
      <c r="A192" s="186">
        <v>8</v>
      </c>
      <c r="B192" s="187" t="s">
        <v>983</v>
      </c>
      <c r="C192" s="188">
        <v>22251245</v>
      </c>
      <c r="D192" s="187" t="s">
        <v>972</v>
      </c>
      <c r="E192" s="189" t="s">
        <v>44</v>
      </c>
      <c r="F192" s="190">
        <v>184.69</v>
      </c>
      <c r="G192" s="197"/>
      <c r="H192" s="197"/>
      <c r="I192" s="197"/>
      <c r="J192" s="197"/>
      <c r="K192" s="197"/>
      <c r="L192" s="197"/>
      <c r="M192" s="197"/>
      <c r="N192" s="197"/>
      <c r="O192" s="190"/>
      <c r="P192" s="190"/>
      <c r="Q192" s="190">
        <v>3.75</v>
      </c>
      <c r="R192" s="190"/>
      <c r="S192" s="190">
        <v>10</v>
      </c>
      <c r="T192" s="190"/>
      <c r="U192" s="190">
        <v>30</v>
      </c>
      <c r="V192" s="190">
        <v>1.4</v>
      </c>
      <c r="W192" s="187" t="s">
        <v>41</v>
      </c>
      <c r="X192" s="202">
        <v>184.7</v>
      </c>
      <c r="Y192" s="202">
        <v>45.15</v>
      </c>
      <c r="Z192" s="202">
        <f t="shared" si="2"/>
        <v>229.85</v>
      </c>
      <c r="AA192" s="203" t="s">
        <v>42</v>
      </c>
      <c r="AB192" s="203" t="s">
        <v>42</v>
      </c>
      <c r="AC192" s="204" t="s">
        <v>41</v>
      </c>
      <c r="AD192" s="205" t="s">
        <v>42</v>
      </c>
      <c r="AE192" s="205" t="s">
        <v>42</v>
      </c>
    </row>
    <row r="193" ht="25.2" spans="1:31">
      <c r="A193" s="186">
        <v>9</v>
      </c>
      <c r="B193" s="187" t="s">
        <v>984</v>
      </c>
      <c r="C193" s="188">
        <v>22251031</v>
      </c>
      <c r="D193" s="187" t="s">
        <v>972</v>
      </c>
      <c r="E193" s="189" t="s">
        <v>37</v>
      </c>
      <c r="F193" s="190">
        <v>168.98</v>
      </c>
      <c r="G193" s="197"/>
      <c r="H193" s="197"/>
      <c r="I193" s="197"/>
      <c r="J193" s="197"/>
      <c r="K193" s="197"/>
      <c r="L193" s="197"/>
      <c r="M193" s="197"/>
      <c r="N193" s="197"/>
      <c r="O193" s="197"/>
      <c r="P193" s="197"/>
      <c r="Q193" s="190">
        <v>30</v>
      </c>
      <c r="R193" s="197"/>
      <c r="S193" s="197"/>
      <c r="T193" s="197"/>
      <c r="U193" s="190">
        <v>30</v>
      </c>
      <c r="V193" s="197"/>
      <c r="W193" s="187" t="s">
        <v>41</v>
      </c>
      <c r="X193" s="202">
        <f>F193</f>
        <v>168.98</v>
      </c>
      <c r="Y193" s="202">
        <v>60</v>
      </c>
      <c r="Z193" s="202">
        <f t="shared" si="2"/>
        <v>228.98</v>
      </c>
      <c r="AA193" s="202" t="s">
        <v>90</v>
      </c>
      <c r="AB193" s="203" t="s">
        <v>42</v>
      </c>
      <c r="AC193" s="204" t="s">
        <v>41</v>
      </c>
      <c r="AD193" s="205" t="s">
        <v>42</v>
      </c>
      <c r="AE193" s="206" t="s">
        <v>90</v>
      </c>
    </row>
    <row r="194" ht="25.2" spans="1:31">
      <c r="A194" s="186">
        <v>10</v>
      </c>
      <c r="B194" s="187" t="s">
        <v>985</v>
      </c>
      <c r="C194" s="188">
        <v>22251244</v>
      </c>
      <c r="D194" s="187" t="s">
        <v>972</v>
      </c>
      <c r="E194" s="189" t="s">
        <v>44</v>
      </c>
      <c r="F194" s="190">
        <v>175.61</v>
      </c>
      <c r="G194" s="197"/>
      <c r="H194" s="197"/>
      <c r="I194" s="197"/>
      <c r="J194" s="197"/>
      <c r="K194" s="197"/>
      <c r="L194" s="197"/>
      <c r="M194" s="197"/>
      <c r="N194" s="197"/>
      <c r="O194" s="197"/>
      <c r="P194" s="197"/>
      <c r="Q194" s="190">
        <v>25</v>
      </c>
      <c r="R194" s="190"/>
      <c r="S194" s="190">
        <v>10</v>
      </c>
      <c r="T194" s="197"/>
      <c r="U194" s="190">
        <v>15</v>
      </c>
      <c r="V194" s="197"/>
      <c r="W194" s="187" t="s">
        <v>41</v>
      </c>
      <c r="X194" s="202">
        <v>175.61</v>
      </c>
      <c r="Y194" s="202">
        <v>50</v>
      </c>
      <c r="Z194" s="202">
        <f t="shared" si="2"/>
        <v>225.61</v>
      </c>
      <c r="AA194" s="202" t="s">
        <v>90</v>
      </c>
      <c r="AB194" s="203" t="s">
        <v>42</v>
      </c>
      <c r="AC194" s="204" t="s">
        <v>41</v>
      </c>
      <c r="AD194" s="205" t="s">
        <v>42</v>
      </c>
      <c r="AE194" s="206" t="s">
        <v>90</v>
      </c>
    </row>
    <row r="195" ht="25.2" spans="1:31">
      <c r="A195" s="186">
        <v>11</v>
      </c>
      <c r="B195" s="187" t="s">
        <v>986</v>
      </c>
      <c r="C195" s="188">
        <v>22251294</v>
      </c>
      <c r="D195" s="187" t="s">
        <v>972</v>
      </c>
      <c r="E195" s="189" t="s">
        <v>37</v>
      </c>
      <c r="F195" s="190">
        <v>173.4</v>
      </c>
      <c r="G195" s="197"/>
      <c r="H195" s="197"/>
      <c r="I195" s="197"/>
      <c r="J195" s="197"/>
      <c r="K195" s="197"/>
      <c r="L195" s="197"/>
      <c r="M195" s="197"/>
      <c r="N195" s="197"/>
      <c r="O195" s="197"/>
      <c r="P195" s="197"/>
      <c r="Q195" s="190">
        <v>13.75</v>
      </c>
      <c r="R195" s="190"/>
      <c r="S195" s="190">
        <v>10</v>
      </c>
      <c r="T195" s="190"/>
      <c r="U195" s="190">
        <v>30</v>
      </c>
      <c r="V195" s="197"/>
      <c r="W195" s="187" t="s">
        <v>41</v>
      </c>
      <c r="X195" s="202">
        <v>170.31</v>
      </c>
      <c r="Y195" s="202">
        <v>53.75</v>
      </c>
      <c r="Z195" s="202">
        <f t="shared" si="2"/>
        <v>224.06</v>
      </c>
      <c r="AA195" s="202" t="s">
        <v>90</v>
      </c>
      <c r="AB195" s="203" t="s">
        <v>42</v>
      </c>
      <c r="AC195" s="204" t="s">
        <v>41</v>
      </c>
      <c r="AD195" s="205" t="s">
        <v>42</v>
      </c>
      <c r="AE195" s="206" t="s">
        <v>90</v>
      </c>
    </row>
    <row r="196" ht="25.2" spans="1:31">
      <c r="A196" s="186">
        <v>12</v>
      </c>
      <c r="B196" s="187" t="s">
        <v>987</v>
      </c>
      <c r="C196" s="188">
        <v>22251190</v>
      </c>
      <c r="D196" s="187" t="s">
        <v>972</v>
      </c>
      <c r="E196" s="189" t="s">
        <v>44</v>
      </c>
      <c r="F196" s="190">
        <v>173.87</v>
      </c>
      <c r="G196" s="197"/>
      <c r="H196" s="197"/>
      <c r="I196" s="197"/>
      <c r="J196" s="197"/>
      <c r="K196" s="197"/>
      <c r="L196" s="197"/>
      <c r="M196" s="197"/>
      <c r="N196" s="197"/>
      <c r="O196" s="202">
        <v>1</v>
      </c>
      <c r="P196" s="197"/>
      <c r="Q196" s="190">
        <v>21.25</v>
      </c>
      <c r="R196" s="197"/>
      <c r="S196" s="190">
        <v>20</v>
      </c>
      <c r="T196" s="197"/>
      <c r="U196" s="190">
        <v>7.5</v>
      </c>
      <c r="V196" s="197"/>
      <c r="W196" s="187" t="s">
        <v>41</v>
      </c>
      <c r="X196" s="202">
        <f>173.87+1</f>
        <v>174.87</v>
      </c>
      <c r="Y196" s="202">
        <v>48.75</v>
      </c>
      <c r="Z196" s="202">
        <f t="shared" si="2"/>
        <v>223.62</v>
      </c>
      <c r="AA196" s="202" t="s">
        <v>90</v>
      </c>
      <c r="AB196" s="203" t="s">
        <v>42</v>
      </c>
      <c r="AC196" s="204" t="s">
        <v>41</v>
      </c>
      <c r="AD196" s="205" t="s">
        <v>42</v>
      </c>
      <c r="AE196" s="206" t="s">
        <v>90</v>
      </c>
    </row>
    <row r="197" ht="25.2" spans="1:31">
      <c r="A197" s="186">
        <v>13</v>
      </c>
      <c r="B197" s="187" t="s">
        <v>988</v>
      </c>
      <c r="C197" s="188">
        <v>22251017</v>
      </c>
      <c r="D197" s="187" t="s">
        <v>972</v>
      </c>
      <c r="E197" s="189" t="s">
        <v>44</v>
      </c>
      <c r="F197" s="190">
        <v>176.3</v>
      </c>
      <c r="G197" s="190"/>
      <c r="H197" s="190"/>
      <c r="I197" s="190"/>
      <c r="J197" s="190"/>
      <c r="K197" s="190"/>
      <c r="L197" s="190"/>
      <c r="M197" s="190"/>
      <c r="N197" s="190"/>
      <c r="O197" s="190"/>
      <c r="P197" s="190"/>
      <c r="Q197" s="190">
        <v>17.5</v>
      </c>
      <c r="R197" s="190"/>
      <c r="S197" s="190">
        <v>20</v>
      </c>
      <c r="T197" s="190"/>
      <c r="U197" s="190">
        <v>7.5</v>
      </c>
      <c r="V197" s="190">
        <v>2</v>
      </c>
      <c r="W197" s="187" t="s">
        <v>41</v>
      </c>
      <c r="X197" s="202">
        <v>176.3</v>
      </c>
      <c r="Y197" s="202">
        <v>47</v>
      </c>
      <c r="Z197" s="202">
        <f t="shared" si="2"/>
        <v>223.3</v>
      </c>
      <c r="AA197" s="203" t="s">
        <v>42</v>
      </c>
      <c r="AB197" s="203" t="s">
        <v>42</v>
      </c>
      <c r="AC197" s="204" t="s">
        <v>41</v>
      </c>
      <c r="AD197" s="205" t="s">
        <v>42</v>
      </c>
      <c r="AE197" s="205" t="s">
        <v>42</v>
      </c>
    </row>
    <row r="198" ht="25.2" spans="1:31">
      <c r="A198" s="186">
        <v>14</v>
      </c>
      <c r="B198" s="187" t="s">
        <v>989</v>
      </c>
      <c r="C198" s="188">
        <v>22251071</v>
      </c>
      <c r="D198" s="187" t="s">
        <v>972</v>
      </c>
      <c r="E198" s="189" t="s">
        <v>44</v>
      </c>
      <c r="F198" s="207">
        <v>176.2</v>
      </c>
      <c r="G198" s="197"/>
      <c r="H198" s="197"/>
      <c r="I198" s="197"/>
      <c r="J198" s="197"/>
      <c r="K198" s="197"/>
      <c r="L198" s="197"/>
      <c r="M198" s="197"/>
      <c r="N198" s="197"/>
      <c r="O198" s="197"/>
      <c r="P198" s="197"/>
      <c r="Q198" s="190">
        <v>21.25</v>
      </c>
      <c r="R198" s="197"/>
      <c r="S198" s="190">
        <v>20</v>
      </c>
      <c r="T198" s="197"/>
      <c r="U198" s="197"/>
      <c r="V198" s="207">
        <v>2</v>
      </c>
      <c r="W198" s="187" t="s">
        <v>41</v>
      </c>
      <c r="X198" s="202">
        <v>176.2</v>
      </c>
      <c r="Y198" s="202">
        <v>43.25</v>
      </c>
      <c r="Z198" s="202">
        <f t="shared" si="2"/>
        <v>219.45</v>
      </c>
      <c r="AA198" s="202" t="s">
        <v>90</v>
      </c>
      <c r="AB198" s="202" t="s">
        <v>90</v>
      </c>
      <c r="AC198" s="204" t="s">
        <v>41</v>
      </c>
      <c r="AD198" s="205" t="s">
        <v>42</v>
      </c>
      <c r="AE198" s="206" t="s">
        <v>90</v>
      </c>
    </row>
    <row r="199" ht="25.2" spans="1:31">
      <c r="A199" s="186">
        <v>15</v>
      </c>
      <c r="B199" s="187" t="s">
        <v>990</v>
      </c>
      <c r="C199" s="188">
        <v>22251026</v>
      </c>
      <c r="D199" s="187" t="s">
        <v>972</v>
      </c>
      <c r="E199" s="189" t="s">
        <v>37</v>
      </c>
      <c r="F199" s="190">
        <v>175.13</v>
      </c>
      <c r="G199" s="197"/>
      <c r="H199" s="197"/>
      <c r="I199" s="190" t="s">
        <v>991</v>
      </c>
      <c r="J199" s="197"/>
      <c r="K199" s="197"/>
      <c r="L199" s="197"/>
      <c r="M199" s="197" t="s">
        <v>90</v>
      </c>
      <c r="N199" s="216" t="s">
        <v>73</v>
      </c>
      <c r="O199" s="197"/>
      <c r="P199" s="197"/>
      <c r="Q199" s="190">
        <v>30</v>
      </c>
      <c r="R199" s="197"/>
      <c r="S199" s="197"/>
      <c r="T199" s="197"/>
      <c r="U199" s="197"/>
      <c r="V199" s="197"/>
      <c r="W199" s="187" t="s">
        <v>41</v>
      </c>
      <c r="X199" s="202">
        <v>188.13</v>
      </c>
      <c r="Y199" s="202">
        <v>30</v>
      </c>
      <c r="Z199" s="202">
        <f t="shared" si="2"/>
        <v>218.13</v>
      </c>
      <c r="AA199" s="203" t="s">
        <v>42</v>
      </c>
      <c r="AB199" s="202" t="s">
        <v>90</v>
      </c>
      <c r="AC199" s="220" t="s">
        <v>57</v>
      </c>
      <c r="AD199" s="206" t="s">
        <v>90</v>
      </c>
      <c r="AE199" s="206" t="s">
        <v>90</v>
      </c>
    </row>
    <row r="200" ht="25.2" spans="1:31">
      <c r="A200" s="186">
        <v>16</v>
      </c>
      <c r="B200" s="187" t="s">
        <v>992</v>
      </c>
      <c r="C200" s="188">
        <v>22251058</v>
      </c>
      <c r="D200" s="187" t="s">
        <v>972</v>
      </c>
      <c r="E200" s="189" t="s">
        <v>37</v>
      </c>
      <c r="F200" s="190">
        <v>174.16</v>
      </c>
      <c r="G200" s="190"/>
      <c r="H200" s="190"/>
      <c r="I200" s="190"/>
      <c r="J200" s="190"/>
      <c r="K200" s="190"/>
      <c r="L200" s="190"/>
      <c r="M200" s="190"/>
      <c r="N200" s="190"/>
      <c r="O200" s="190"/>
      <c r="P200" s="190"/>
      <c r="Q200" s="190">
        <v>3.75</v>
      </c>
      <c r="R200" s="190"/>
      <c r="S200" s="190">
        <v>10</v>
      </c>
      <c r="T200" s="190"/>
      <c r="U200" s="190">
        <v>30</v>
      </c>
      <c r="V200" s="190"/>
      <c r="W200" s="187" t="s">
        <v>41</v>
      </c>
      <c r="X200" s="202">
        <v>174.16</v>
      </c>
      <c r="Y200" s="202">
        <f>SUM(Q200+S200+U200)</f>
        <v>43.75</v>
      </c>
      <c r="Z200" s="202">
        <f t="shared" si="2"/>
        <v>217.91</v>
      </c>
      <c r="AA200" s="202" t="s">
        <v>90</v>
      </c>
      <c r="AB200" s="202" t="s">
        <v>90</v>
      </c>
      <c r="AC200" s="220" t="s">
        <v>57</v>
      </c>
      <c r="AD200" s="206" t="s">
        <v>90</v>
      </c>
      <c r="AE200" s="206" t="s">
        <v>90</v>
      </c>
    </row>
    <row r="201" ht="25.2" spans="1:31">
      <c r="A201" s="186">
        <v>17</v>
      </c>
      <c r="B201" s="187" t="s">
        <v>993</v>
      </c>
      <c r="C201" s="188">
        <v>22251087</v>
      </c>
      <c r="D201" s="187" t="s">
        <v>972</v>
      </c>
      <c r="E201" s="189" t="s">
        <v>44</v>
      </c>
      <c r="F201" s="190">
        <v>162</v>
      </c>
      <c r="G201" s="197"/>
      <c r="H201" s="197"/>
      <c r="I201" s="197"/>
      <c r="J201" s="197"/>
      <c r="K201" s="197"/>
      <c r="L201" s="197"/>
      <c r="M201" s="197"/>
      <c r="N201" s="197"/>
      <c r="O201" s="197"/>
      <c r="P201" s="197"/>
      <c r="Q201" s="190">
        <v>30</v>
      </c>
      <c r="R201" s="197"/>
      <c r="S201" s="190">
        <v>20</v>
      </c>
      <c r="T201" s="201"/>
      <c r="U201" s="190"/>
      <c r="V201" s="190">
        <v>5.6</v>
      </c>
      <c r="W201" s="187" t="s">
        <v>41</v>
      </c>
      <c r="X201" s="202">
        <v>162</v>
      </c>
      <c r="Y201" s="202">
        <v>55.6</v>
      </c>
      <c r="Z201" s="202">
        <f t="shared" si="2"/>
        <v>217.6</v>
      </c>
      <c r="AA201" s="202" t="s">
        <v>90</v>
      </c>
      <c r="AB201" s="203" t="s">
        <v>42</v>
      </c>
      <c r="AC201" s="220" t="s">
        <v>57</v>
      </c>
      <c r="AD201" s="206" t="s">
        <v>90</v>
      </c>
      <c r="AE201" s="206" t="s">
        <v>90</v>
      </c>
    </row>
    <row r="202" ht="25.2" spans="1:31">
      <c r="A202" s="186">
        <v>18</v>
      </c>
      <c r="B202" s="187" t="s">
        <v>994</v>
      </c>
      <c r="C202" s="188">
        <v>22251144</v>
      </c>
      <c r="D202" s="187" t="s">
        <v>972</v>
      </c>
      <c r="E202" s="203" t="s">
        <v>37</v>
      </c>
      <c r="F202" s="202">
        <v>184.87</v>
      </c>
      <c r="G202" s="202"/>
      <c r="H202" s="202"/>
      <c r="I202" s="202"/>
      <c r="J202" s="202"/>
      <c r="K202" s="202"/>
      <c r="L202" s="202"/>
      <c r="M202" s="202"/>
      <c r="N202" s="202"/>
      <c r="O202" s="202">
        <v>16</v>
      </c>
      <c r="P202" s="202"/>
      <c r="Q202" s="202">
        <v>10</v>
      </c>
      <c r="R202" s="197"/>
      <c r="S202" s="197"/>
      <c r="T202" s="197"/>
      <c r="U202" s="197"/>
      <c r="V202" s="197"/>
      <c r="W202" s="187" t="s">
        <v>41</v>
      </c>
      <c r="X202" s="202">
        <f>F202+16</f>
        <v>200.87</v>
      </c>
      <c r="Y202" s="202">
        <f>10</f>
        <v>10</v>
      </c>
      <c r="Z202" s="202">
        <f t="shared" si="2"/>
        <v>210.87</v>
      </c>
      <c r="AA202" s="203" t="s">
        <v>42</v>
      </c>
      <c r="AB202" s="202" t="s">
        <v>90</v>
      </c>
      <c r="AC202" s="220" t="s">
        <v>57</v>
      </c>
      <c r="AD202" s="206" t="s">
        <v>90</v>
      </c>
      <c r="AE202" s="206" t="s">
        <v>90</v>
      </c>
    </row>
    <row r="203" ht="25.2" spans="1:31">
      <c r="A203" s="186">
        <v>19</v>
      </c>
      <c r="B203" s="191" t="s">
        <v>995</v>
      </c>
      <c r="C203" s="192">
        <v>22251285</v>
      </c>
      <c r="D203" s="191" t="s">
        <v>978</v>
      </c>
      <c r="E203" s="193" t="s">
        <v>37</v>
      </c>
      <c r="F203" s="194">
        <v>172.87</v>
      </c>
      <c r="G203" s="194"/>
      <c r="H203" s="194"/>
      <c r="I203" s="194"/>
      <c r="J203" s="194"/>
      <c r="K203" s="194"/>
      <c r="L203" s="194"/>
      <c r="M203" s="194"/>
      <c r="N203" s="194"/>
      <c r="O203" s="194"/>
      <c r="P203" s="194"/>
      <c r="Q203" s="194">
        <v>26.25</v>
      </c>
      <c r="R203" s="194"/>
      <c r="S203" s="194">
        <v>10</v>
      </c>
      <c r="T203" s="194"/>
      <c r="U203" s="194"/>
      <c r="V203" s="194"/>
      <c r="W203" s="191" t="s">
        <v>41</v>
      </c>
      <c r="X203" s="202">
        <v>172.87</v>
      </c>
      <c r="Y203" s="202">
        <v>36.25</v>
      </c>
      <c r="Z203" s="202">
        <f t="shared" si="2"/>
        <v>209.12</v>
      </c>
      <c r="AA203" s="202" t="s">
        <v>90</v>
      </c>
      <c r="AB203" s="202" t="s">
        <v>90</v>
      </c>
      <c r="AC203" s="220" t="s">
        <v>57</v>
      </c>
      <c r="AD203" s="206" t="s">
        <v>90</v>
      </c>
      <c r="AE203" s="206" t="s">
        <v>90</v>
      </c>
    </row>
    <row r="204" ht="38.4" spans="1:31">
      <c r="A204" s="186">
        <v>20</v>
      </c>
      <c r="B204" s="187" t="s">
        <v>996</v>
      </c>
      <c r="C204" s="188">
        <v>22251250</v>
      </c>
      <c r="D204" s="187" t="s">
        <v>972</v>
      </c>
      <c r="E204" s="189" t="s">
        <v>37</v>
      </c>
      <c r="F204" s="190">
        <v>166.05</v>
      </c>
      <c r="G204" s="190"/>
      <c r="H204" s="190"/>
      <c r="I204" s="190"/>
      <c r="J204" s="190"/>
      <c r="K204" s="190"/>
      <c r="L204" s="201"/>
      <c r="M204" s="190"/>
      <c r="N204" s="217" t="s">
        <v>997</v>
      </c>
      <c r="O204" s="190"/>
      <c r="P204" s="190"/>
      <c r="Q204" s="190">
        <v>15</v>
      </c>
      <c r="R204" s="190"/>
      <c r="S204" s="190">
        <v>10</v>
      </c>
      <c r="T204" s="190"/>
      <c r="U204" s="190">
        <v>15</v>
      </c>
      <c r="V204" s="190"/>
      <c r="W204" s="187" t="s">
        <v>41</v>
      </c>
      <c r="X204" s="202">
        <f>F204+1.5</f>
        <v>167.55</v>
      </c>
      <c r="Y204" s="202">
        <f>Q204+S204+U204</f>
        <v>40</v>
      </c>
      <c r="Z204" s="202">
        <f t="shared" si="2"/>
        <v>207.55</v>
      </c>
      <c r="AA204" s="202" t="s">
        <v>90</v>
      </c>
      <c r="AB204" s="202" t="s">
        <v>90</v>
      </c>
      <c r="AC204" s="220" t="s">
        <v>57</v>
      </c>
      <c r="AD204" s="206" t="s">
        <v>90</v>
      </c>
      <c r="AE204" s="206" t="s">
        <v>90</v>
      </c>
    </row>
    <row r="205" ht="25.2" spans="1:31">
      <c r="A205" s="186">
        <v>21</v>
      </c>
      <c r="B205" s="187" t="s">
        <v>998</v>
      </c>
      <c r="C205" s="188">
        <v>22251170</v>
      </c>
      <c r="D205" s="187" t="s">
        <v>972</v>
      </c>
      <c r="E205" s="189" t="s">
        <v>37</v>
      </c>
      <c r="F205" s="190">
        <v>175.47</v>
      </c>
      <c r="G205" s="197"/>
      <c r="H205" s="197"/>
      <c r="I205" s="197"/>
      <c r="J205" s="197"/>
      <c r="K205" s="197"/>
      <c r="L205" s="197"/>
      <c r="M205" s="197"/>
      <c r="N205" s="197"/>
      <c r="O205" s="197"/>
      <c r="P205" s="197"/>
      <c r="Q205" s="190">
        <v>25</v>
      </c>
      <c r="R205" s="197"/>
      <c r="S205" s="197"/>
      <c r="T205" s="197"/>
      <c r="U205" s="197"/>
      <c r="V205" s="197"/>
      <c r="W205" s="187" t="s">
        <v>41</v>
      </c>
      <c r="X205" s="202">
        <v>175.47</v>
      </c>
      <c r="Y205" s="202">
        <v>25</v>
      </c>
      <c r="Z205" s="202">
        <f t="shared" si="2"/>
        <v>200.47</v>
      </c>
      <c r="AA205" s="202" t="s">
        <v>90</v>
      </c>
      <c r="AB205" s="202" t="s">
        <v>90</v>
      </c>
      <c r="AC205" s="220" t="s">
        <v>57</v>
      </c>
      <c r="AD205" s="206" t="s">
        <v>90</v>
      </c>
      <c r="AE205" s="206" t="s">
        <v>90</v>
      </c>
    </row>
    <row r="206" ht="25.2" spans="1:31">
      <c r="A206" s="186">
        <v>22</v>
      </c>
      <c r="B206" s="187" t="s">
        <v>999</v>
      </c>
      <c r="C206" s="188">
        <v>22251067</v>
      </c>
      <c r="D206" s="187" t="s">
        <v>972</v>
      </c>
      <c r="E206" s="189" t="s">
        <v>44</v>
      </c>
      <c r="F206" s="190">
        <v>168.44</v>
      </c>
      <c r="G206" s="197"/>
      <c r="H206" s="197"/>
      <c r="I206" s="197"/>
      <c r="J206" s="197"/>
      <c r="K206" s="197"/>
      <c r="L206" s="197"/>
      <c r="M206" s="197"/>
      <c r="N206" s="197"/>
      <c r="O206" s="197"/>
      <c r="P206" s="197"/>
      <c r="Q206" s="190">
        <v>21.25</v>
      </c>
      <c r="R206" s="197"/>
      <c r="S206" s="190">
        <v>10</v>
      </c>
      <c r="T206" s="197"/>
      <c r="U206" s="197"/>
      <c r="V206" s="197"/>
      <c r="W206" s="187" t="s">
        <v>41</v>
      </c>
      <c r="X206" s="202">
        <v>168.44</v>
      </c>
      <c r="Y206" s="202">
        <f>S206+Q206</f>
        <v>31.25</v>
      </c>
      <c r="Z206" s="202">
        <f t="shared" si="2"/>
        <v>199.69</v>
      </c>
      <c r="AA206" s="202" t="s">
        <v>90</v>
      </c>
      <c r="AB206" s="202" t="s">
        <v>90</v>
      </c>
      <c r="AC206" s="220" t="s">
        <v>57</v>
      </c>
      <c r="AD206" s="206" t="s">
        <v>90</v>
      </c>
      <c r="AE206" s="206" t="s">
        <v>90</v>
      </c>
    </row>
    <row r="207" ht="25.2" spans="1:31">
      <c r="A207" s="186">
        <v>23</v>
      </c>
      <c r="B207" s="191" t="s">
        <v>1000</v>
      </c>
      <c r="C207" s="192">
        <v>22251273</v>
      </c>
      <c r="D207" s="191" t="s">
        <v>978</v>
      </c>
      <c r="E207" s="193" t="s">
        <v>44</v>
      </c>
      <c r="F207" s="194">
        <v>179.13</v>
      </c>
      <c r="G207" s="194"/>
      <c r="H207" s="194"/>
      <c r="I207" s="194"/>
      <c r="J207" s="194"/>
      <c r="K207" s="194"/>
      <c r="L207" s="194"/>
      <c r="M207" s="194"/>
      <c r="N207" s="194"/>
      <c r="O207" s="194"/>
      <c r="P207" s="194"/>
      <c r="Q207" s="194">
        <v>10</v>
      </c>
      <c r="R207" s="194"/>
      <c r="S207" s="194">
        <v>10</v>
      </c>
      <c r="T207" s="194"/>
      <c r="U207" s="194"/>
      <c r="V207" s="194"/>
      <c r="W207" s="191" t="s">
        <v>41</v>
      </c>
      <c r="X207" s="202">
        <v>179.13</v>
      </c>
      <c r="Y207" s="202">
        <v>20</v>
      </c>
      <c r="Z207" s="202">
        <f t="shared" si="2"/>
        <v>199.13</v>
      </c>
      <c r="AA207" s="203" t="s">
        <v>42</v>
      </c>
      <c r="AB207" s="202" t="s">
        <v>90</v>
      </c>
      <c r="AC207" s="220" t="s">
        <v>57</v>
      </c>
      <c r="AD207" s="206" t="s">
        <v>90</v>
      </c>
      <c r="AE207" s="206" t="s">
        <v>90</v>
      </c>
    </row>
    <row r="208" ht="25.2" spans="1:31">
      <c r="A208" s="186">
        <v>24</v>
      </c>
      <c r="B208" s="187" t="s">
        <v>1001</v>
      </c>
      <c r="C208" s="188">
        <v>22251045</v>
      </c>
      <c r="D208" s="187" t="s">
        <v>972</v>
      </c>
      <c r="E208" s="189" t="s">
        <v>48</v>
      </c>
      <c r="F208" s="190">
        <v>176.93</v>
      </c>
      <c r="G208" s="190"/>
      <c r="H208" s="190"/>
      <c r="I208" s="190"/>
      <c r="J208" s="190"/>
      <c r="K208" s="190"/>
      <c r="L208" s="190"/>
      <c r="M208" s="190" t="s">
        <v>90</v>
      </c>
      <c r="N208" s="190"/>
      <c r="O208" s="190"/>
      <c r="P208" s="190"/>
      <c r="Q208" s="190"/>
      <c r="R208" s="190"/>
      <c r="S208" s="190">
        <v>10</v>
      </c>
      <c r="T208" s="190"/>
      <c r="U208" s="190"/>
      <c r="V208" s="190"/>
      <c r="W208" s="187" t="s">
        <v>41</v>
      </c>
      <c r="X208" s="202">
        <v>176.93</v>
      </c>
      <c r="Y208" s="202">
        <v>10</v>
      </c>
      <c r="Z208" s="202">
        <f t="shared" si="2"/>
        <v>186.93</v>
      </c>
      <c r="AA208" s="203" t="s">
        <v>42</v>
      </c>
      <c r="AB208" s="202" t="s">
        <v>90</v>
      </c>
      <c r="AC208" s="220" t="s">
        <v>57</v>
      </c>
      <c r="AD208" s="206" t="s">
        <v>90</v>
      </c>
      <c r="AE208" s="206" t="s">
        <v>90</v>
      </c>
    </row>
    <row r="209" ht="25.2" spans="1:31">
      <c r="A209" s="186">
        <v>25</v>
      </c>
      <c r="B209" s="187" t="s">
        <v>1002</v>
      </c>
      <c r="C209" s="188">
        <v>22251316</v>
      </c>
      <c r="D209" s="187" t="s">
        <v>972</v>
      </c>
      <c r="E209" s="189" t="s">
        <v>37</v>
      </c>
      <c r="F209" s="190">
        <v>183</v>
      </c>
      <c r="G209" s="197"/>
      <c r="H209" s="197"/>
      <c r="I209" s="197"/>
      <c r="J209" s="197"/>
      <c r="K209" s="197"/>
      <c r="L209" s="197"/>
      <c r="M209" s="197"/>
      <c r="N209" s="197"/>
      <c r="O209" s="197"/>
      <c r="P209" s="197"/>
      <c r="Q209" s="197"/>
      <c r="R209" s="197"/>
      <c r="S209" s="197"/>
      <c r="T209" s="197"/>
      <c r="U209" s="197"/>
      <c r="V209" s="197"/>
      <c r="W209" s="187" t="s">
        <v>41</v>
      </c>
      <c r="X209" s="202">
        <f>F209</f>
        <v>183</v>
      </c>
      <c r="Y209" s="202">
        <v>0</v>
      </c>
      <c r="Z209" s="202">
        <f t="shared" si="2"/>
        <v>183</v>
      </c>
      <c r="AA209" s="203" t="s">
        <v>42</v>
      </c>
      <c r="AB209" s="202" t="s">
        <v>90</v>
      </c>
      <c r="AC209" s="220" t="s">
        <v>57</v>
      </c>
      <c r="AD209" s="206" t="s">
        <v>90</v>
      </c>
      <c r="AE209" s="206" t="s">
        <v>90</v>
      </c>
    </row>
    <row r="210" ht="25.2" spans="1:31">
      <c r="A210" s="186">
        <v>26</v>
      </c>
      <c r="B210" s="187" t="s">
        <v>1003</v>
      </c>
      <c r="C210" s="188">
        <v>22251226</v>
      </c>
      <c r="D210" s="187" t="s">
        <v>972</v>
      </c>
      <c r="E210" s="189" t="s">
        <v>37</v>
      </c>
      <c r="F210" s="190">
        <v>172.67</v>
      </c>
      <c r="G210" s="197"/>
      <c r="H210" s="197"/>
      <c r="I210" s="197"/>
      <c r="J210" s="197"/>
      <c r="K210" s="197"/>
      <c r="L210" s="197"/>
      <c r="M210" s="197"/>
      <c r="N210" s="197"/>
      <c r="O210" s="197"/>
      <c r="P210" s="197"/>
      <c r="Q210" s="190">
        <v>10</v>
      </c>
      <c r="R210" s="197"/>
      <c r="S210" s="197"/>
      <c r="T210" s="197"/>
      <c r="U210" s="197"/>
      <c r="V210" s="197"/>
      <c r="W210" s="187" t="s">
        <v>41</v>
      </c>
      <c r="X210" s="202">
        <v>172.67</v>
      </c>
      <c r="Y210" s="202">
        <v>10</v>
      </c>
      <c r="Z210" s="202">
        <f t="shared" si="2"/>
        <v>182.67</v>
      </c>
      <c r="AA210" s="202" t="s">
        <v>90</v>
      </c>
      <c r="AB210" s="202" t="s">
        <v>90</v>
      </c>
      <c r="AC210" s="220" t="s">
        <v>57</v>
      </c>
      <c r="AD210" s="206" t="s">
        <v>90</v>
      </c>
      <c r="AE210" s="206" t="s">
        <v>90</v>
      </c>
    </row>
    <row r="211" ht="25.2" spans="1:31">
      <c r="A211" s="186">
        <v>27</v>
      </c>
      <c r="B211" s="187" t="s">
        <v>1004</v>
      </c>
      <c r="C211" s="188">
        <v>22251255</v>
      </c>
      <c r="D211" s="187" t="s">
        <v>972</v>
      </c>
      <c r="E211" s="189" t="s">
        <v>48</v>
      </c>
      <c r="F211" s="190">
        <v>181.87</v>
      </c>
      <c r="G211" s="190"/>
      <c r="H211" s="190"/>
      <c r="I211" s="190"/>
      <c r="J211" s="190"/>
      <c r="K211" s="190"/>
      <c r="L211" s="190"/>
      <c r="M211" s="190"/>
      <c r="N211" s="190"/>
      <c r="O211" s="190"/>
      <c r="P211" s="190"/>
      <c r="Q211" s="190"/>
      <c r="R211" s="190"/>
      <c r="S211" s="190"/>
      <c r="T211" s="190"/>
      <c r="U211" s="190"/>
      <c r="V211" s="190"/>
      <c r="W211" s="187" t="s">
        <v>41</v>
      </c>
      <c r="X211" s="202">
        <v>181.87</v>
      </c>
      <c r="Y211" s="202">
        <v>0</v>
      </c>
      <c r="Z211" s="202">
        <f t="shared" si="2"/>
        <v>181.87</v>
      </c>
      <c r="AA211" s="203" t="s">
        <v>42</v>
      </c>
      <c r="AB211" s="202" t="s">
        <v>90</v>
      </c>
      <c r="AC211" s="220" t="s">
        <v>57</v>
      </c>
      <c r="AD211" s="206" t="s">
        <v>90</v>
      </c>
      <c r="AE211" s="206" t="s">
        <v>90</v>
      </c>
    </row>
    <row r="212" ht="25.2" spans="1:31">
      <c r="A212" s="186">
        <v>28</v>
      </c>
      <c r="B212" s="187" t="s">
        <v>1005</v>
      </c>
      <c r="C212" s="188">
        <v>22251076</v>
      </c>
      <c r="D212" s="187" t="s">
        <v>972</v>
      </c>
      <c r="E212" s="189" t="s">
        <v>37</v>
      </c>
      <c r="F212" s="190">
        <v>177.07</v>
      </c>
      <c r="G212" s="197"/>
      <c r="H212" s="197"/>
      <c r="I212" s="197"/>
      <c r="J212" s="197"/>
      <c r="K212" s="197"/>
      <c r="L212" s="197"/>
      <c r="M212" s="197"/>
      <c r="N212" s="197"/>
      <c r="O212" s="197"/>
      <c r="P212" s="197"/>
      <c r="Q212" s="197"/>
      <c r="R212" s="197"/>
      <c r="S212" s="197"/>
      <c r="T212" s="197"/>
      <c r="U212" s="197"/>
      <c r="V212" s="197"/>
      <c r="W212" s="187" t="s">
        <v>41</v>
      </c>
      <c r="X212" s="202">
        <v>177.07</v>
      </c>
      <c r="Y212" s="202">
        <v>0</v>
      </c>
      <c r="Z212" s="202">
        <f t="shared" si="2"/>
        <v>177.07</v>
      </c>
      <c r="AA212" s="203" t="s">
        <v>42</v>
      </c>
      <c r="AB212" s="202" t="s">
        <v>90</v>
      </c>
      <c r="AC212" s="220" t="s">
        <v>57</v>
      </c>
      <c r="AD212" s="206" t="s">
        <v>90</v>
      </c>
      <c r="AE212" s="206" t="s">
        <v>90</v>
      </c>
    </row>
    <row r="213" ht="25.2" spans="1:31">
      <c r="A213" s="186">
        <v>29</v>
      </c>
      <c r="B213" s="187" t="s">
        <v>1006</v>
      </c>
      <c r="C213" s="188">
        <v>22251021</v>
      </c>
      <c r="D213" s="187" t="s">
        <v>972</v>
      </c>
      <c r="E213" s="189" t="s">
        <v>37</v>
      </c>
      <c r="F213" s="190">
        <v>175.53</v>
      </c>
      <c r="G213" s="197"/>
      <c r="H213" s="197"/>
      <c r="I213" s="197"/>
      <c r="J213" s="197"/>
      <c r="K213" s="197"/>
      <c r="L213" s="197"/>
      <c r="M213" s="197"/>
      <c r="N213" s="197"/>
      <c r="O213" s="197"/>
      <c r="P213" s="197"/>
      <c r="Q213" s="197"/>
      <c r="R213" s="197"/>
      <c r="S213" s="197"/>
      <c r="T213" s="197"/>
      <c r="U213" s="197"/>
      <c r="V213" s="197"/>
      <c r="W213" s="187" t="s">
        <v>41</v>
      </c>
      <c r="X213" s="202">
        <v>175.53</v>
      </c>
      <c r="Y213" s="202">
        <v>0</v>
      </c>
      <c r="Z213" s="202">
        <f t="shared" si="2"/>
        <v>175.53</v>
      </c>
      <c r="AA213" s="202" t="s">
        <v>90</v>
      </c>
      <c r="AB213" s="202" t="s">
        <v>90</v>
      </c>
      <c r="AC213" s="220" t="s">
        <v>57</v>
      </c>
      <c r="AD213" s="206" t="s">
        <v>90</v>
      </c>
      <c r="AE213" s="206" t="s">
        <v>90</v>
      </c>
    </row>
    <row r="214" ht="25.2" spans="1:31">
      <c r="A214" s="186">
        <v>30</v>
      </c>
      <c r="B214" s="187" t="s">
        <v>1007</v>
      </c>
      <c r="C214" s="188">
        <v>22251187</v>
      </c>
      <c r="D214" s="187" t="s">
        <v>972</v>
      </c>
      <c r="E214" s="189" t="s">
        <v>37</v>
      </c>
      <c r="F214" s="190">
        <v>171.84</v>
      </c>
      <c r="G214" s="197"/>
      <c r="H214" s="197"/>
      <c r="I214" s="197"/>
      <c r="J214" s="197"/>
      <c r="K214" s="197"/>
      <c r="L214" s="197"/>
      <c r="M214" s="197"/>
      <c r="N214" s="197"/>
      <c r="O214" s="197"/>
      <c r="P214" s="197"/>
      <c r="Q214" s="197"/>
      <c r="R214" s="197"/>
      <c r="S214" s="197"/>
      <c r="T214" s="197"/>
      <c r="U214" s="197"/>
      <c r="V214" s="197"/>
      <c r="W214" s="187" t="s">
        <v>41</v>
      </c>
      <c r="X214" s="202">
        <v>171.84</v>
      </c>
      <c r="Y214" s="202">
        <v>0</v>
      </c>
      <c r="Z214" s="202">
        <f t="shared" si="2"/>
        <v>171.84</v>
      </c>
      <c r="AA214" s="202" t="s">
        <v>90</v>
      </c>
      <c r="AB214" s="202" t="s">
        <v>90</v>
      </c>
      <c r="AC214" s="220" t="s">
        <v>57</v>
      </c>
      <c r="AD214" s="206" t="s">
        <v>90</v>
      </c>
      <c r="AE214" s="206" t="s">
        <v>90</v>
      </c>
    </row>
    <row r="215" ht="25.2" spans="1:31">
      <c r="A215" s="186">
        <v>31</v>
      </c>
      <c r="B215" s="187" t="s">
        <v>1008</v>
      </c>
      <c r="C215" s="188">
        <v>22251057</v>
      </c>
      <c r="D215" s="187" t="s">
        <v>972</v>
      </c>
      <c r="E215" s="189" t="s">
        <v>37</v>
      </c>
      <c r="F215" s="190">
        <v>170.57</v>
      </c>
      <c r="G215" s="197"/>
      <c r="H215" s="197"/>
      <c r="I215" s="197"/>
      <c r="J215" s="197"/>
      <c r="K215" s="197"/>
      <c r="L215" s="197"/>
      <c r="M215" s="197"/>
      <c r="N215" s="197"/>
      <c r="O215" s="197"/>
      <c r="P215" s="197"/>
      <c r="Q215" s="197"/>
      <c r="R215" s="197"/>
      <c r="S215" s="197"/>
      <c r="T215" s="197"/>
      <c r="U215" s="197"/>
      <c r="V215" s="197"/>
      <c r="W215" s="187" t="s">
        <v>41</v>
      </c>
      <c r="X215" s="202">
        <f>F215</f>
        <v>170.57</v>
      </c>
      <c r="Y215" s="202">
        <v>0</v>
      </c>
      <c r="Z215" s="202">
        <f t="shared" si="2"/>
        <v>170.57</v>
      </c>
      <c r="AA215" s="202" t="s">
        <v>90</v>
      </c>
      <c r="AB215" s="202" t="s">
        <v>90</v>
      </c>
      <c r="AC215" s="220" t="s">
        <v>57</v>
      </c>
      <c r="AD215" s="206" t="s">
        <v>90</v>
      </c>
      <c r="AE215" s="206" t="s">
        <v>90</v>
      </c>
    </row>
    <row r="216" ht="25.2" spans="1:31">
      <c r="A216" s="186">
        <v>32</v>
      </c>
      <c r="B216" s="187" t="s">
        <v>1009</v>
      </c>
      <c r="C216" s="188">
        <v>22251343</v>
      </c>
      <c r="D216" s="187" t="s">
        <v>972</v>
      </c>
      <c r="E216" s="203" t="s">
        <v>37</v>
      </c>
      <c r="F216" s="202">
        <v>149.57</v>
      </c>
      <c r="G216" s="202"/>
      <c r="H216" s="202"/>
      <c r="I216" s="202"/>
      <c r="J216" s="202"/>
      <c r="K216" s="202"/>
      <c r="L216" s="202"/>
      <c r="M216" s="202"/>
      <c r="N216" s="202"/>
      <c r="O216" s="202"/>
      <c r="P216" s="202"/>
      <c r="Q216" s="202"/>
      <c r="R216" s="197"/>
      <c r="S216" s="197"/>
      <c r="T216" s="197"/>
      <c r="U216" s="197"/>
      <c r="V216" s="197"/>
      <c r="W216" s="187" t="s">
        <v>41</v>
      </c>
      <c r="X216" s="202">
        <v>149.57</v>
      </c>
      <c r="Y216" s="202">
        <v>0</v>
      </c>
      <c r="Z216" s="202">
        <f t="shared" si="2"/>
        <v>149.57</v>
      </c>
      <c r="AA216" s="202" t="s">
        <v>90</v>
      </c>
      <c r="AB216" s="202" t="s">
        <v>90</v>
      </c>
      <c r="AC216" s="220" t="s">
        <v>57</v>
      </c>
      <c r="AD216" s="206" t="s">
        <v>90</v>
      </c>
      <c r="AE216" s="206" t="s">
        <v>90</v>
      </c>
    </row>
    <row r="217" ht="25.2" spans="1:31">
      <c r="A217" s="186">
        <v>33</v>
      </c>
      <c r="B217" s="187" t="s">
        <v>1010</v>
      </c>
      <c r="C217" s="188">
        <v>22251001</v>
      </c>
      <c r="D217" s="187" t="s">
        <v>972</v>
      </c>
      <c r="E217" s="189" t="s">
        <v>37</v>
      </c>
      <c r="F217" s="197"/>
      <c r="G217" s="197"/>
      <c r="H217" s="197"/>
      <c r="I217" s="197"/>
      <c r="J217" s="197"/>
      <c r="K217" s="197"/>
      <c r="L217" s="197"/>
      <c r="M217" s="197"/>
      <c r="N217" s="197"/>
      <c r="O217" s="197"/>
      <c r="P217" s="197"/>
      <c r="Q217" s="197"/>
      <c r="R217" s="197"/>
      <c r="S217" s="197"/>
      <c r="T217" s="197"/>
      <c r="U217" s="197"/>
      <c r="V217" s="197"/>
      <c r="W217" s="187" t="s">
        <v>41</v>
      </c>
      <c r="X217" s="202">
        <v>0</v>
      </c>
      <c r="Y217" s="202">
        <v>0</v>
      </c>
      <c r="Z217" s="202">
        <f t="shared" si="2"/>
        <v>0</v>
      </c>
      <c r="AA217" s="202" t="s">
        <v>90</v>
      </c>
      <c r="AB217" s="202" t="s">
        <v>90</v>
      </c>
      <c r="AC217" s="220" t="s">
        <v>57</v>
      </c>
      <c r="AD217" s="206" t="s">
        <v>90</v>
      </c>
      <c r="AE217" s="206" t="s">
        <v>90</v>
      </c>
    </row>
    <row r="218" ht="25.2" spans="1:31">
      <c r="A218" s="186">
        <v>34</v>
      </c>
      <c r="B218" s="187" t="s">
        <v>1011</v>
      </c>
      <c r="C218" s="188">
        <v>22251033</v>
      </c>
      <c r="D218" s="187" t="s">
        <v>972</v>
      </c>
      <c r="E218" s="203" t="s">
        <v>37</v>
      </c>
      <c r="F218" s="197"/>
      <c r="G218" s="197"/>
      <c r="H218" s="197" t="s">
        <v>90</v>
      </c>
      <c r="I218" s="197"/>
      <c r="J218" s="197"/>
      <c r="K218" s="197"/>
      <c r="L218" s="197"/>
      <c r="M218" s="197"/>
      <c r="N218" s="197"/>
      <c r="O218" s="197"/>
      <c r="P218" s="197"/>
      <c r="Q218" s="197"/>
      <c r="R218" s="197"/>
      <c r="S218" s="197"/>
      <c r="T218" s="197"/>
      <c r="U218" s="197"/>
      <c r="V218" s="197"/>
      <c r="W218" s="187" t="s">
        <v>41</v>
      </c>
      <c r="X218" s="202">
        <v>0</v>
      </c>
      <c r="Y218" s="202">
        <v>0</v>
      </c>
      <c r="Z218" s="202">
        <f t="shared" si="2"/>
        <v>0</v>
      </c>
      <c r="AA218" s="202" t="s">
        <v>90</v>
      </c>
      <c r="AB218" s="202" t="s">
        <v>90</v>
      </c>
      <c r="AC218" s="220" t="s">
        <v>57</v>
      </c>
      <c r="AD218" s="206" t="s">
        <v>90</v>
      </c>
      <c r="AE218" s="206" t="s">
        <v>90</v>
      </c>
    </row>
    <row r="219" ht="25.2" spans="1:31">
      <c r="A219" s="186">
        <v>35</v>
      </c>
      <c r="B219" s="187" t="s">
        <v>1012</v>
      </c>
      <c r="C219" s="188">
        <v>22251056</v>
      </c>
      <c r="D219" s="187" t="s">
        <v>972</v>
      </c>
      <c r="E219" s="195" t="s">
        <v>48</v>
      </c>
      <c r="F219" s="196">
        <v>173.04</v>
      </c>
      <c r="G219" s="197"/>
      <c r="H219" s="197"/>
      <c r="I219" s="197"/>
      <c r="J219" s="197"/>
      <c r="K219" s="197"/>
      <c r="L219" s="197"/>
      <c r="M219" s="197"/>
      <c r="N219" s="197"/>
      <c r="O219" s="197"/>
      <c r="P219" s="197"/>
      <c r="Q219" s="197"/>
      <c r="R219" s="197"/>
      <c r="S219" s="197"/>
      <c r="T219" s="197"/>
      <c r="U219" s="197"/>
      <c r="V219" s="197"/>
      <c r="W219" s="187" t="s">
        <v>41</v>
      </c>
      <c r="X219" s="202">
        <v>0</v>
      </c>
      <c r="Y219" s="202">
        <v>0</v>
      </c>
      <c r="Z219" s="202">
        <f t="shared" si="2"/>
        <v>0</v>
      </c>
      <c r="AA219" s="202" t="s">
        <v>90</v>
      </c>
      <c r="AB219" s="202" t="s">
        <v>90</v>
      </c>
      <c r="AC219" s="220" t="s">
        <v>57</v>
      </c>
      <c r="AD219" s="206" t="s">
        <v>90</v>
      </c>
      <c r="AE219" s="206" t="s">
        <v>90</v>
      </c>
    </row>
    <row r="220" ht="25.2" spans="1:31">
      <c r="A220" s="186">
        <v>36</v>
      </c>
      <c r="B220" s="208" t="s">
        <v>1013</v>
      </c>
      <c r="C220" s="209">
        <v>22251222</v>
      </c>
      <c r="D220" s="208" t="s">
        <v>972</v>
      </c>
      <c r="E220" s="210" t="s">
        <v>37</v>
      </c>
      <c r="F220" s="211"/>
      <c r="G220" s="211"/>
      <c r="H220" s="211"/>
      <c r="I220" s="211"/>
      <c r="J220" s="211"/>
      <c r="K220" s="211"/>
      <c r="L220" s="211"/>
      <c r="M220" s="211"/>
      <c r="N220" s="211"/>
      <c r="O220" s="211"/>
      <c r="P220" s="211"/>
      <c r="Q220" s="211"/>
      <c r="R220" s="211"/>
      <c r="S220" s="211"/>
      <c r="T220" s="211"/>
      <c r="U220" s="211"/>
      <c r="V220" s="211"/>
      <c r="W220" s="208" t="s">
        <v>41</v>
      </c>
      <c r="X220" s="218">
        <v>0</v>
      </c>
      <c r="Y220" s="218">
        <v>0</v>
      </c>
      <c r="Z220" s="218">
        <f t="shared" si="2"/>
        <v>0</v>
      </c>
      <c r="AA220" s="218" t="s">
        <v>90</v>
      </c>
      <c r="AB220" s="218" t="s">
        <v>90</v>
      </c>
      <c r="AC220" s="220" t="s">
        <v>57</v>
      </c>
      <c r="AD220" s="221" t="s">
        <v>90</v>
      </c>
      <c r="AE220" s="222"/>
    </row>
    <row r="221" spans="1:31">
      <c r="A221" s="158"/>
      <c r="B221" s="158"/>
      <c r="C221" s="158"/>
      <c r="D221" s="158"/>
      <c r="E221" s="158"/>
      <c r="F221" s="158"/>
      <c r="G221" s="158"/>
      <c r="H221" s="158"/>
      <c r="I221" s="158"/>
      <c r="J221" s="158"/>
      <c r="K221" s="158"/>
      <c r="L221" s="158"/>
      <c r="M221" s="158"/>
      <c r="N221" s="158"/>
      <c r="O221" s="158"/>
      <c r="P221" s="158"/>
      <c r="Q221" s="158"/>
      <c r="R221" s="158"/>
      <c r="S221" s="158"/>
      <c r="T221" s="158"/>
      <c r="U221" s="158"/>
      <c r="V221" s="158"/>
      <c r="W221" s="158"/>
      <c r="X221" s="158"/>
      <c r="Y221" s="158"/>
      <c r="Z221" s="158"/>
      <c r="AA221" s="158"/>
      <c r="AB221" s="158"/>
      <c r="AC221" s="158"/>
      <c r="AD221" s="158"/>
      <c r="AE221" s="158"/>
    </row>
    <row r="222" ht="25.2" spans="1:31">
      <c r="A222" s="133">
        <v>1</v>
      </c>
      <c r="B222" s="212" t="s">
        <v>1014</v>
      </c>
      <c r="C222" s="160">
        <v>22251052</v>
      </c>
      <c r="D222" s="212" t="s">
        <v>1015</v>
      </c>
      <c r="E222" s="212" t="s">
        <v>37</v>
      </c>
      <c r="F222" s="7">
        <v>187.61</v>
      </c>
      <c r="G222" s="133"/>
      <c r="H222" s="133"/>
      <c r="I222" s="133"/>
      <c r="J222" s="133"/>
      <c r="K222" s="133"/>
      <c r="L222" s="160" t="s">
        <v>72</v>
      </c>
      <c r="M222" s="212" t="s">
        <v>1016</v>
      </c>
      <c r="N222" s="133"/>
      <c r="O222" s="133"/>
      <c r="P222" s="133"/>
      <c r="Q222" s="133">
        <v>30</v>
      </c>
      <c r="R222" s="133"/>
      <c r="S222" s="133">
        <v>20</v>
      </c>
      <c r="T222" s="133"/>
      <c r="U222" s="133">
        <v>30</v>
      </c>
      <c r="V222" s="133">
        <v>5.9</v>
      </c>
      <c r="W222" s="219" t="s">
        <v>41</v>
      </c>
      <c r="X222" s="133">
        <f>SUM(F222:P222)+3+1.6</f>
        <v>192.21</v>
      </c>
      <c r="Y222" s="133">
        <f t="shared" ref="Y222:Y243" si="3">SUM(Q222:V222)</f>
        <v>85.9</v>
      </c>
      <c r="Z222" s="133">
        <f t="shared" ref="Z222:Z262" si="4">X222+Y222</f>
        <v>278.11</v>
      </c>
      <c r="AA222" s="212" t="s">
        <v>42</v>
      </c>
      <c r="AB222" s="212" t="s">
        <v>42</v>
      </c>
      <c r="AC222" s="212" t="s">
        <v>41</v>
      </c>
      <c r="AD222" s="212" t="s">
        <v>42</v>
      </c>
      <c r="AE222" s="212" t="s">
        <v>42</v>
      </c>
    </row>
    <row r="223" ht="25.2" spans="1:31">
      <c r="A223" s="133">
        <v>2</v>
      </c>
      <c r="B223" s="212" t="s">
        <v>1017</v>
      </c>
      <c r="C223" s="160">
        <v>22251254</v>
      </c>
      <c r="D223" s="212" t="s">
        <v>1015</v>
      </c>
      <c r="E223" s="212" t="s">
        <v>44</v>
      </c>
      <c r="F223" s="7">
        <v>179.07</v>
      </c>
      <c r="G223" s="133"/>
      <c r="H223" s="133"/>
      <c r="I223" s="133"/>
      <c r="J223" s="133"/>
      <c r="K223" s="133"/>
      <c r="L223" s="133"/>
      <c r="M223" s="133"/>
      <c r="N223" s="133"/>
      <c r="O223" s="133"/>
      <c r="P223" s="133"/>
      <c r="Q223" s="133">
        <v>30</v>
      </c>
      <c r="R223" s="133"/>
      <c r="S223" s="133">
        <v>20</v>
      </c>
      <c r="T223" s="133"/>
      <c r="U223" s="133">
        <v>30</v>
      </c>
      <c r="V223" s="133">
        <v>5.3</v>
      </c>
      <c r="W223" s="219" t="s">
        <v>41</v>
      </c>
      <c r="X223" s="133">
        <f>SUM(F223:P223)</f>
        <v>179.07</v>
      </c>
      <c r="Y223" s="133">
        <f t="shared" si="3"/>
        <v>85.3</v>
      </c>
      <c r="Z223" s="133">
        <f t="shared" si="4"/>
        <v>264.37</v>
      </c>
      <c r="AA223" s="212" t="s">
        <v>42</v>
      </c>
      <c r="AB223" s="212" t="s">
        <v>42</v>
      </c>
      <c r="AC223" s="212" t="s">
        <v>41</v>
      </c>
      <c r="AD223" s="212" t="s">
        <v>42</v>
      </c>
      <c r="AE223" s="212" t="s">
        <v>42</v>
      </c>
    </row>
    <row r="224" ht="25.2" spans="1:31">
      <c r="A224" s="133">
        <v>3</v>
      </c>
      <c r="B224" s="212" t="s">
        <v>1018</v>
      </c>
      <c r="C224" s="160">
        <v>22251265</v>
      </c>
      <c r="D224" s="212" t="s">
        <v>1015</v>
      </c>
      <c r="E224" s="212" t="s">
        <v>37</v>
      </c>
      <c r="F224" s="213">
        <v>173.13</v>
      </c>
      <c r="G224" s="133"/>
      <c r="H224" s="133"/>
      <c r="I224" s="133"/>
      <c r="J224" s="133"/>
      <c r="K224" s="133"/>
      <c r="L224" s="133"/>
      <c r="M224" s="133"/>
      <c r="N224" s="133"/>
      <c r="O224" s="133"/>
      <c r="P224" s="133"/>
      <c r="Q224" s="133">
        <v>30</v>
      </c>
      <c r="R224" s="133"/>
      <c r="S224" s="170">
        <v>20</v>
      </c>
      <c r="T224" s="133"/>
      <c r="U224" s="133">
        <v>30</v>
      </c>
      <c r="V224" s="133"/>
      <c r="W224" s="219" t="s">
        <v>41</v>
      </c>
      <c r="X224" s="133">
        <f>SUM(F224:P224)</f>
        <v>173.13</v>
      </c>
      <c r="Y224" s="133">
        <f t="shared" si="3"/>
        <v>80</v>
      </c>
      <c r="Z224" s="133">
        <f t="shared" si="4"/>
        <v>253.13</v>
      </c>
      <c r="AA224" s="133"/>
      <c r="AB224" s="212" t="s">
        <v>42</v>
      </c>
      <c r="AC224" s="212" t="s">
        <v>41</v>
      </c>
      <c r="AD224" s="212" t="s">
        <v>42</v>
      </c>
      <c r="AE224" s="133"/>
    </row>
    <row r="225" ht="25.2" spans="1:31">
      <c r="A225" s="133">
        <v>4</v>
      </c>
      <c r="B225" s="212" t="s">
        <v>1019</v>
      </c>
      <c r="C225" s="160">
        <v>22251325</v>
      </c>
      <c r="D225" s="212" t="s">
        <v>1015</v>
      </c>
      <c r="E225" s="212" t="s">
        <v>37</v>
      </c>
      <c r="F225" s="7">
        <v>177.33</v>
      </c>
      <c r="G225" s="133"/>
      <c r="H225" s="133"/>
      <c r="I225" s="133"/>
      <c r="J225" s="133"/>
      <c r="K225" s="160" t="s">
        <v>1020</v>
      </c>
      <c r="L225" s="133"/>
      <c r="M225" s="133"/>
      <c r="N225" s="133"/>
      <c r="O225" s="133"/>
      <c r="P225" s="133"/>
      <c r="Q225" s="133">
        <v>30</v>
      </c>
      <c r="R225" s="133"/>
      <c r="S225" s="170">
        <v>10</v>
      </c>
      <c r="T225" s="133"/>
      <c r="U225" s="133">
        <v>15</v>
      </c>
      <c r="V225" s="133">
        <v>3.6</v>
      </c>
      <c r="W225" s="219" t="s">
        <v>41</v>
      </c>
      <c r="X225" s="133">
        <f>SUM(F225:P225)+5*0.4</f>
        <v>179.33</v>
      </c>
      <c r="Y225" s="133">
        <f t="shared" si="3"/>
        <v>58.6</v>
      </c>
      <c r="Z225" s="133">
        <f t="shared" si="4"/>
        <v>237.93</v>
      </c>
      <c r="AA225" s="212" t="s">
        <v>42</v>
      </c>
      <c r="AB225" s="212" t="s">
        <v>42</v>
      </c>
      <c r="AC225" s="212" t="s">
        <v>41</v>
      </c>
      <c r="AD225" s="212" t="s">
        <v>42</v>
      </c>
      <c r="AE225" s="212" t="s">
        <v>42</v>
      </c>
    </row>
    <row r="226" ht="25.2" spans="1:31">
      <c r="A226" s="133">
        <v>5</v>
      </c>
      <c r="B226" s="212" t="s">
        <v>1021</v>
      </c>
      <c r="C226" s="160">
        <v>22251306</v>
      </c>
      <c r="D226" s="212" t="s">
        <v>1015</v>
      </c>
      <c r="E226" s="212" t="s">
        <v>37</v>
      </c>
      <c r="F226" s="7">
        <v>175.15</v>
      </c>
      <c r="G226" s="133"/>
      <c r="H226" s="133"/>
      <c r="I226" s="133"/>
      <c r="J226" s="133"/>
      <c r="K226" s="133"/>
      <c r="L226" s="160"/>
      <c r="M226" s="133"/>
      <c r="N226" s="133"/>
      <c r="O226" s="133"/>
      <c r="P226" s="133"/>
      <c r="Q226" s="133">
        <v>30</v>
      </c>
      <c r="R226" s="133"/>
      <c r="S226" s="160">
        <v>10</v>
      </c>
      <c r="T226" s="133"/>
      <c r="U226" s="133">
        <v>15</v>
      </c>
      <c r="V226" s="133">
        <v>3.2</v>
      </c>
      <c r="W226" s="219" t="s">
        <v>41</v>
      </c>
      <c r="X226" s="133">
        <f t="shared" ref="X226:X262" si="5">SUM(F226:P226)</f>
        <v>175.15</v>
      </c>
      <c r="Y226" s="133">
        <f t="shared" si="3"/>
        <v>58.2</v>
      </c>
      <c r="Z226" s="133">
        <f t="shared" si="4"/>
        <v>233.35</v>
      </c>
      <c r="AA226" s="133"/>
      <c r="AB226" s="212" t="s">
        <v>42</v>
      </c>
      <c r="AC226" s="212" t="s">
        <v>41</v>
      </c>
      <c r="AD226" s="212" t="s">
        <v>42</v>
      </c>
      <c r="AE226" s="133"/>
    </row>
    <row r="227" ht="25.2" spans="1:31">
      <c r="A227" s="133">
        <v>6</v>
      </c>
      <c r="B227" s="212" t="s">
        <v>1022</v>
      </c>
      <c r="C227" s="160">
        <v>22251048</v>
      </c>
      <c r="D227" s="212" t="s">
        <v>1015</v>
      </c>
      <c r="E227" s="212" t="s">
        <v>37</v>
      </c>
      <c r="F227" s="213">
        <v>172.2</v>
      </c>
      <c r="G227" s="133"/>
      <c r="H227" s="133"/>
      <c r="I227" s="133"/>
      <c r="J227" s="133"/>
      <c r="K227" s="133"/>
      <c r="L227" s="133"/>
      <c r="M227" s="133"/>
      <c r="N227" s="133"/>
      <c r="O227" s="133"/>
      <c r="P227" s="133"/>
      <c r="Q227" s="133">
        <v>18.75</v>
      </c>
      <c r="R227" s="133">
        <v>0</v>
      </c>
      <c r="S227" s="133">
        <v>10</v>
      </c>
      <c r="T227" s="133">
        <v>0</v>
      </c>
      <c r="U227" s="133">
        <v>30</v>
      </c>
      <c r="V227" s="133"/>
      <c r="W227" s="219" t="s">
        <v>41</v>
      </c>
      <c r="X227" s="133">
        <f t="shared" si="5"/>
        <v>172.2</v>
      </c>
      <c r="Y227" s="133">
        <f t="shared" si="3"/>
        <v>58.75</v>
      </c>
      <c r="Z227" s="133">
        <f t="shared" si="4"/>
        <v>230.95</v>
      </c>
      <c r="AA227" s="133"/>
      <c r="AB227" s="212" t="s">
        <v>42</v>
      </c>
      <c r="AC227" s="212" t="s">
        <v>41</v>
      </c>
      <c r="AD227" s="212" t="s">
        <v>42</v>
      </c>
      <c r="AE227" s="133"/>
    </row>
    <row r="228" ht="25.2" spans="1:31">
      <c r="A228" s="133">
        <v>7</v>
      </c>
      <c r="B228" s="212" t="s">
        <v>1023</v>
      </c>
      <c r="C228" s="160">
        <v>22251201</v>
      </c>
      <c r="D228" s="212" t="s">
        <v>1015</v>
      </c>
      <c r="E228" s="212" t="s">
        <v>37</v>
      </c>
      <c r="F228" s="7">
        <v>172.8</v>
      </c>
      <c r="G228" s="133"/>
      <c r="H228" s="133"/>
      <c r="I228" s="133"/>
      <c r="J228" s="133"/>
      <c r="K228" s="133"/>
      <c r="L228" s="133"/>
      <c r="M228" s="133"/>
      <c r="N228" s="133"/>
      <c r="O228" s="133"/>
      <c r="P228" s="133"/>
      <c r="Q228" s="133">
        <v>26.25</v>
      </c>
      <c r="R228" s="133"/>
      <c r="S228" s="133">
        <v>0</v>
      </c>
      <c r="T228" s="133"/>
      <c r="U228" s="133">
        <v>30</v>
      </c>
      <c r="V228" s="133"/>
      <c r="W228" s="219" t="s">
        <v>41</v>
      </c>
      <c r="X228" s="133">
        <f t="shared" si="5"/>
        <v>172.8</v>
      </c>
      <c r="Y228" s="133">
        <f t="shared" si="3"/>
        <v>56.25</v>
      </c>
      <c r="Z228" s="133">
        <f t="shared" si="4"/>
        <v>229.05</v>
      </c>
      <c r="AA228" s="133"/>
      <c r="AB228" s="212" t="s">
        <v>42</v>
      </c>
      <c r="AC228" s="212" t="s">
        <v>41</v>
      </c>
      <c r="AD228" s="212" t="s">
        <v>42</v>
      </c>
      <c r="AE228" s="133"/>
    </row>
    <row r="229" ht="25.2" spans="1:31">
      <c r="A229" s="133">
        <v>8</v>
      </c>
      <c r="B229" s="212" t="s">
        <v>1024</v>
      </c>
      <c r="C229" s="160">
        <v>22251042</v>
      </c>
      <c r="D229" s="212" t="s">
        <v>1015</v>
      </c>
      <c r="E229" s="212" t="s">
        <v>37</v>
      </c>
      <c r="F229" s="7">
        <v>175.2</v>
      </c>
      <c r="G229" s="133"/>
      <c r="H229" s="133"/>
      <c r="I229" s="133"/>
      <c r="J229" s="133"/>
      <c r="K229" s="133"/>
      <c r="L229" s="133"/>
      <c r="M229" s="133"/>
      <c r="N229" s="133"/>
      <c r="O229" s="133"/>
      <c r="P229" s="133"/>
      <c r="Q229" s="160">
        <v>30</v>
      </c>
      <c r="R229" s="160"/>
      <c r="S229" s="160">
        <v>20</v>
      </c>
      <c r="T229" s="160"/>
      <c r="U229" s="160"/>
      <c r="V229" s="133">
        <v>3.5</v>
      </c>
      <c r="W229" s="219" t="s">
        <v>41</v>
      </c>
      <c r="X229" s="133">
        <f t="shared" si="5"/>
        <v>175.2</v>
      </c>
      <c r="Y229" s="133">
        <f t="shared" si="3"/>
        <v>53.5</v>
      </c>
      <c r="Z229" s="133">
        <f t="shared" si="4"/>
        <v>228.7</v>
      </c>
      <c r="AA229" s="212" t="s">
        <v>42</v>
      </c>
      <c r="AB229" s="212" t="s">
        <v>42</v>
      </c>
      <c r="AC229" s="212" t="s">
        <v>41</v>
      </c>
      <c r="AD229" s="212" t="s">
        <v>42</v>
      </c>
      <c r="AE229" s="212" t="s">
        <v>42</v>
      </c>
    </row>
    <row r="230" ht="25.2" spans="1:31">
      <c r="A230" s="133">
        <v>9</v>
      </c>
      <c r="B230" s="212" t="s">
        <v>1025</v>
      </c>
      <c r="C230" s="160">
        <v>22251142</v>
      </c>
      <c r="D230" s="212" t="s">
        <v>1015</v>
      </c>
      <c r="E230" s="212" t="s">
        <v>37</v>
      </c>
      <c r="F230" s="213">
        <v>174.38</v>
      </c>
      <c r="G230" s="170"/>
      <c r="H230" s="133"/>
      <c r="I230" s="133"/>
      <c r="J230" s="133"/>
      <c r="K230" s="133"/>
      <c r="L230" s="133"/>
      <c r="M230" s="133"/>
      <c r="N230" s="133"/>
      <c r="O230" s="133"/>
      <c r="P230" s="133"/>
      <c r="Q230" s="133">
        <v>30</v>
      </c>
      <c r="R230" s="133"/>
      <c r="S230" s="170">
        <v>20</v>
      </c>
      <c r="T230" s="133"/>
      <c r="U230" s="133"/>
      <c r="V230" s="133"/>
      <c r="W230" s="219" t="s">
        <v>41</v>
      </c>
      <c r="X230" s="133">
        <f t="shared" si="5"/>
        <v>174.38</v>
      </c>
      <c r="Y230" s="133">
        <f t="shared" si="3"/>
        <v>50</v>
      </c>
      <c r="Z230" s="133">
        <f t="shared" si="4"/>
        <v>224.38</v>
      </c>
      <c r="AA230" s="133"/>
      <c r="AB230" s="212" t="s">
        <v>42</v>
      </c>
      <c r="AC230" s="212" t="s">
        <v>41</v>
      </c>
      <c r="AD230" s="212" t="s">
        <v>42</v>
      </c>
      <c r="AE230" s="133"/>
    </row>
    <row r="231" ht="25.2" spans="1:31">
      <c r="A231" s="133">
        <v>10</v>
      </c>
      <c r="B231" s="212" t="s">
        <v>1026</v>
      </c>
      <c r="C231" s="160">
        <v>22251302</v>
      </c>
      <c r="D231" s="212" t="s">
        <v>1015</v>
      </c>
      <c r="E231" s="212" t="s">
        <v>44</v>
      </c>
      <c r="F231" s="213">
        <v>177.49</v>
      </c>
      <c r="G231" s="133"/>
      <c r="H231" s="133"/>
      <c r="I231" s="133"/>
      <c r="J231" s="133"/>
      <c r="K231" s="133"/>
      <c r="L231" s="133"/>
      <c r="M231" s="133"/>
      <c r="N231" s="133"/>
      <c r="O231" s="133"/>
      <c r="P231" s="133"/>
      <c r="Q231" s="170">
        <v>10</v>
      </c>
      <c r="R231" s="133"/>
      <c r="S231" s="170">
        <v>20</v>
      </c>
      <c r="T231" s="133"/>
      <c r="U231" s="133"/>
      <c r="V231" s="133">
        <v>1.4</v>
      </c>
      <c r="W231" s="219" t="s">
        <v>41</v>
      </c>
      <c r="X231" s="133">
        <f t="shared" si="5"/>
        <v>177.49</v>
      </c>
      <c r="Y231" s="133">
        <f t="shared" si="3"/>
        <v>31.4</v>
      </c>
      <c r="Z231" s="133">
        <f t="shared" si="4"/>
        <v>208.89</v>
      </c>
      <c r="AA231" s="212" t="s">
        <v>42</v>
      </c>
      <c r="AB231" s="212" t="s">
        <v>42</v>
      </c>
      <c r="AC231" s="212" t="s">
        <v>41</v>
      </c>
      <c r="AD231" s="212" t="s">
        <v>42</v>
      </c>
      <c r="AE231" s="212" t="s">
        <v>42</v>
      </c>
    </row>
    <row r="232" ht="25.2" spans="1:31">
      <c r="A232" s="133">
        <v>11</v>
      </c>
      <c r="B232" s="212" t="s">
        <v>1027</v>
      </c>
      <c r="C232" s="160">
        <v>22251236</v>
      </c>
      <c r="D232" s="212" t="s">
        <v>1015</v>
      </c>
      <c r="E232" s="212" t="s">
        <v>37</v>
      </c>
      <c r="F232" s="7">
        <v>172.21</v>
      </c>
      <c r="G232" s="133"/>
      <c r="H232" s="133"/>
      <c r="I232" s="133"/>
      <c r="J232" s="133"/>
      <c r="K232" s="133"/>
      <c r="L232" s="133"/>
      <c r="M232" s="133"/>
      <c r="N232" s="133"/>
      <c r="O232" s="133"/>
      <c r="P232" s="133"/>
      <c r="Q232" s="170">
        <v>15</v>
      </c>
      <c r="R232" s="170"/>
      <c r="S232" s="170">
        <v>20</v>
      </c>
      <c r="T232" s="133"/>
      <c r="U232" s="133"/>
      <c r="V232" s="133"/>
      <c r="W232" s="219" t="s">
        <v>41</v>
      </c>
      <c r="X232" s="133">
        <f t="shared" si="5"/>
        <v>172.21</v>
      </c>
      <c r="Y232" s="133">
        <f t="shared" si="3"/>
        <v>35</v>
      </c>
      <c r="Z232" s="133">
        <f t="shared" si="4"/>
        <v>207.21</v>
      </c>
      <c r="AA232" s="133"/>
      <c r="AB232" s="212" t="s">
        <v>42</v>
      </c>
      <c r="AC232" s="212" t="s">
        <v>41</v>
      </c>
      <c r="AD232" s="212" t="s">
        <v>42</v>
      </c>
      <c r="AE232" s="133"/>
    </row>
    <row r="233" ht="25.2" spans="1:31">
      <c r="A233" s="133">
        <v>12</v>
      </c>
      <c r="B233" s="212" t="s">
        <v>1028</v>
      </c>
      <c r="C233" s="160">
        <v>22251092</v>
      </c>
      <c r="D233" s="212" t="s">
        <v>1015</v>
      </c>
      <c r="E233" s="212" t="s">
        <v>37</v>
      </c>
      <c r="F233" s="213">
        <v>173.47</v>
      </c>
      <c r="G233" s="170"/>
      <c r="H233" s="133"/>
      <c r="I233" s="133"/>
      <c r="J233" s="133"/>
      <c r="K233" s="133"/>
      <c r="L233" s="133"/>
      <c r="M233" s="133"/>
      <c r="N233" s="133"/>
      <c r="O233" s="133"/>
      <c r="P233" s="133"/>
      <c r="Q233" s="170">
        <v>10</v>
      </c>
      <c r="R233" s="133"/>
      <c r="S233" s="170">
        <v>20</v>
      </c>
      <c r="T233" s="133"/>
      <c r="U233" s="133"/>
      <c r="V233" s="133"/>
      <c r="W233" s="219" t="s">
        <v>41</v>
      </c>
      <c r="X233" s="133">
        <f t="shared" si="5"/>
        <v>173.47</v>
      </c>
      <c r="Y233" s="133">
        <f t="shared" si="3"/>
        <v>30</v>
      </c>
      <c r="Z233" s="133">
        <f t="shared" si="4"/>
        <v>203.47</v>
      </c>
      <c r="AA233" s="133"/>
      <c r="AB233" s="212" t="s">
        <v>42</v>
      </c>
      <c r="AC233" s="212" t="s">
        <v>41</v>
      </c>
      <c r="AD233" s="212" t="s">
        <v>42</v>
      </c>
      <c r="AE233" s="133"/>
    </row>
    <row r="234" ht="25.2" spans="1:31">
      <c r="A234" s="133">
        <v>13</v>
      </c>
      <c r="B234" s="212" t="s">
        <v>1029</v>
      </c>
      <c r="C234" s="160">
        <v>22251043</v>
      </c>
      <c r="D234" s="212" t="s">
        <v>1015</v>
      </c>
      <c r="E234" s="212" t="s">
        <v>37</v>
      </c>
      <c r="F234" s="213">
        <v>171.4</v>
      </c>
      <c r="G234" s="133"/>
      <c r="H234" s="133"/>
      <c r="I234" s="133"/>
      <c r="J234" s="133"/>
      <c r="K234" s="133"/>
      <c r="L234" s="133"/>
      <c r="M234" s="133"/>
      <c r="N234" s="133"/>
      <c r="O234" s="133"/>
      <c r="P234" s="133"/>
      <c r="Q234" s="170">
        <v>30</v>
      </c>
      <c r="R234" s="133"/>
      <c r="S234" s="133"/>
      <c r="T234" s="133"/>
      <c r="U234" s="133"/>
      <c r="V234" s="133">
        <v>1.8</v>
      </c>
      <c r="W234" s="219" t="s">
        <v>41</v>
      </c>
      <c r="X234" s="133">
        <f t="shared" si="5"/>
        <v>171.4</v>
      </c>
      <c r="Y234" s="133">
        <f t="shared" si="3"/>
        <v>31.8</v>
      </c>
      <c r="Z234" s="133">
        <f t="shared" si="4"/>
        <v>203.2</v>
      </c>
      <c r="AA234" s="133"/>
      <c r="AB234" s="212" t="s">
        <v>42</v>
      </c>
      <c r="AC234" s="212" t="s">
        <v>41</v>
      </c>
      <c r="AD234" s="212" t="s">
        <v>42</v>
      </c>
      <c r="AE234" s="133"/>
    </row>
    <row r="235" ht="25.2" spans="1:31">
      <c r="A235" s="133">
        <v>14</v>
      </c>
      <c r="B235" s="212" t="s">
        <v>1030</v>
      </c>
      <c r="C235" s="160">
        <v>22251163</v>
      </c>
      <c r="D235" s="212" t="s">
        <v>1015</v>
      </c>
      <c r="E235" s="212" t="s">
        <v>37</v>
      </c>
      <c r="F235" s="213">
        <v>177.73</v>
      </c>
      <c r="G235" s="133"/>
      <c r="H235" s="133"/>
      <c r="I235" s="133"/>
      <c r="J235" s="133"/>
      <c r="K235" s="133"/>
      <c r="L235" s="133"/>
      <c r="M235" s="133"/>
      <c r="N235" s="133"/>
      <c r="O235" s="133"/>
      <c r="P235" s="133"/>
      <c r="Q235" s="170">
        <v>12.5</v>
      </c>
      <c r="R235" s="133"/>
      <c r="S235" s="170">
        <v>10</v>
      </c>
      <c r="T235" s="133"/>
      <c r="U235" s="170"/>
      <c r="V235" s="133"/>
      <c r="W235" s="219" t="s">
        <v>41</v>
      </c>
      <c r="X235" s="133">
        <f t="shared" si="5"/>
        <v>177.73</v>
      </c>
      <c r="Y235" s="133">
        <f t="shared" si="3"/>
        <v>22.5</v>
      </c>
      <c r="Z235" s="133">
        <f t="shared" si="4"/>
        <v>200.23</v>
      </c>
      <c r="AA235" s="212" t="s">
        <v>42</v>
      </c>
      <c r="AB235" s="212" t="s">
        <v>42</v>
      </c>
      <c r="AC235" s="212" t="s">
        <v>41</v>
      </c>
      <c r="AD235" s="212" t="s">
        <v>42</v>
      </c>
      <c r="AE235" s="212" t="s">
        <v>42</v>
      </c>
    </row>
    <row r="236" ht="25.2" spans="1:31">
      <c r="A236" s="133">
        <v>15</v>
      </c>
      <c r="B236" s="212" t="s">
        <v>1031</v>
      </c>
      <c r="C236" s="160">
        <v>22251038</v>
      </c>
      <c r="D236" s="212" t="s">
        <v>1015</v>
      </c>
      <c r="E236" s="212" t="s">
        <v>37</v>
      </c>
      <c r="F236" s="7">
        <v>168.1</v>
      </c>
      <c r="G236" s="133"/>
      <c r="H236" s="133"/>
      <c r="I236" s="133"/>
      <c r="J236" s="133"/>
      <c r="K236" s="133"/>
      <c r="L236" s="133"/>
      <c r="M236" s="133"/>
      <c r="N236" s="133"/>
      <c r="O236" s="133"/>
      <c r="P236" s="133"/>
      <c r="Q236" s="170">
        <v>10</v>
      </c>
      <c r="R236" s="170"/>
      <c r="S236" s="170">
        <v>20</v>
      </c>
      <c r="T236" s="133"/>
      <c r="U236" s="133"/>
      <c r="V236" s="133"/>
      <c r="W236" s="219" t="s">
        <v>41</v>
      </c>
      <c r="X236" s="133">
        <f t="shared" si="5"/>
        <v>168.1</v>
      </c>
      <c r="Y236" s="133">
        <f t="shared" si="3"/>
        <v>30</v>
      </c>
      <c r="Z236" s="133">
        <f t="shared" si="4"/>
        <v>198.1</v>
      </c>
      <c r="AA236" s="133"/>
      <c r="AB236" s="212" t="s">
        <v>42</v>
      </c>
      <c r="AC236" s="212" t="s">
        <v>41</v>
      </c>
      <c r="AD236" s="212" t="s">
        <v>42</v>
      </c>
      <c r="AE236" s="133"/>
    </row>
    <row r="237" ht="25.2" spans="1:31">
      <c r="A237" s="133">
        <v>16</v>
      </c>
      <c r="B237" s="212" t="s">
        <v>1032</v>
      </c>
      <c r="C237" s="160">
        <v>22251010</v>
      </c>
      <c r="D237" s="212" t="s">
        <v>1015</v>
      </c>
      <c r="E237" s="214" t="s">
        <v>44</v>
      </c>
      <c r="F237" s="93">
        <v>173.59</v>
      </c>
      <c r="G237" s="215"/>
      <c r="H237" s="215"/>
      <c r="I237" s="215"/>
      <c r="J237" s="215"/>
      <c r="K237" s="215"/>
      <c r="L237" s="215"/>
      <c r="M237" s="215"/>
      <c r="N237" s="215"/>
      <c r="O237" s="215"/>
      <c r="P237" s="215"/>
      <c r="Q237" s="215"/>
      <c r="R237" s="215"/>
      <c r="S237" s="215">
        <v>20</v>
      </c>
      <c r="T237" s="215"/>
      <c r="U237" s="215"/>
      <c r="V237" s="133">
        <v>1.7</v>
      </c>
      <c r="W237" s="219" t="s">
        <v>41</v>
      </c>
      <c r="X237" s="133">
        <f t="shared" si="5"/>
        <v>173.59</v>
      </c>
      <c r="Y237" s="133">
        <f t="shared" si="3"/>
        <v>21.7</v>
      </c>
      <c r="Z237" s="133">
        <f t="shared" si="4"/>
        <v>195.29</v>
      </c>
      <c r="AA237" s="133"/>
      <c r="AB237" s="212" t="s">
        <v>42</v>
      </c>
      <c r="AC237" s="212" t="s">
        <v>41</v>
      </c>
      <c r="AD237" s="212" t="s">
        <v>42</v>
      </c>
      <c r="AE237" s="133"/>
    </row>
    <row r="238" ht="25.2" spans="1:31">
      <c r="A238" s="133">
        <v>17</v>
      </c>
      <c r="B238" s="212" t="s">
        <v>1033</v>
      </c>
      <c r="C238" s="160">
        <v>22251068</v>
      </c>
      <c r="D238" s="212" t="s">
        <v>1015</v>
      </c>
      <c r="E238" s="212" t="s">
        <v>37</v>
      </c>
      <c r="F238" s="7">
        <v>173.13</v>
      </c>
      <c r="G238" s="133"/>
      <c r="H238" s="133"/>
      <c r="I238" s="133"/>
      <c r="J238" s="133"/>
      <c r="K238" s="133"/>
      <c r="L238" s="133"/>
      <c r="M238" s="133"/>
      <c r="N238" s="133"/>
      <c r="O238" s="133"/>
      <c r="P238" s="133"/>
      <c r="Q238" s="170">
        <v>10</v>
      </c>
      <c r="R238" s="170"/>
      <c r="S238" s="170">
        <v>10</v>
      </c>
      <c r="T238" s="133"/>
      <c r="U238" s="133"/>
      <c r="V238" s="133"/>
      <c r="W238" s="219" t="s">
        <v>41</v>
      </c>
      <c r="X238" s="133">
        <f t="shared" si="5"/>
        <v>173.13</v>
      </c>
      <c r="Y238" s="133">
        <f t="shared" si="3"/>
        <v>20</v>
      </c>
      <c r="Z238" s="133">
        <f t="shared" si="4"/>
        <v>193.13</v>
      </c>
      <c r="AA238" s="133"/>
      <c r="AB238" s="133"/>
      <c r="AC238" s="223" t="s">
        <v>57</v>
      </c>
      <c r="AD238" s="133"/>
      <c r="AE238" s="133"/>
    </row>
    <row r="239" ht="25.2" spans="1:31">
      <c r="A239" s="133">
        <v>18</v>
      </c>
      <c r="B239" s="212" t="s">
        <v>1034</v>
      </c>
      <c r="C239" s="160">
        <v>22251280</v>
      </c>
      <c r="D239" s="212" t="s">
        <v>1015</v>
      </c>
      <c r="E239" s="212" t="s">
        <v>37</v>
      </c>
      <c r="F239" s="7">
        <v>177.79</v>
      </c>
      <c r="G239" s="133"/>
      <c r="H239" s="133"/>
      <c r="I239" s="133"/>
      <c r="J239" s="133"/>
      <c r="K239" s="133"/>
      <c r="L239" s="133"/>
      <c r="M239" s="133"/>
      <c r="N239" s="133"/>
      <c r="O239" s="133"/>
      <c r="P239" s="133"/>
      <c r="Q239" s="170">
        <v>13.75</v>
      </c>
      <c r="R239" s="133"/>
      <c r="S239" s="133"/>
      <c r="T239" s="133"/>
      <c r="U239" s="133"/>
      <c r="V239" s="133"/>
      <c r="W239" s="219" t="s">
        <v>41</v>
      </c>
      <c r="X239" s="133">
        <f t="shared" si="5"/>
        <v>177.79</v>
      </c>
      <c r="Y239" s="133">
        <f t="shared" si="3"/>
        <v>13.75</v>
      </c>
      <c r="Z239" s="133">
        <f t="shared" si="4"/>
        <v>191.54</v>
      </c>
      <c r="AA239" s="212" t="s">
        <v>42</v>
      </c>
      <c r="AB239" s="133"/>
      <c r="AC239" s="223" t="s">
        <v>57</v>
      </c>
      <c r="AD239" s="133"/>
      <c r="AE239" s="133"/>
    </row>
    <row r="240" ht="25.2" spans="1:31">
      <c r="A240" s="133">
        <v>19</v>
      </c>
      <c r="B240" s="212" t="s">
        <v>1035</v>
      </c>
      <c r="C240" s="160">
        <v>22251078</v>
      </c>
      <c r="D240" s="212" t="s">
        <v>1015</v>
      </c>
      <c r="E240" s="212" t="s">
        <v>37</v>
      </c>
      <c r="F240" s="213">
        <v>170.7</v>
      </c>
      <c r="G240" s="170"/>
      <c r="H240" s="133"/>
      <c r="I240" s="133"/>
      <c r="J240" s="133"/>
      <c r="K240" s="133"/>
      <c r="L240" s="133"/>
      <c r="M240" s="133"/>
      <c r="N240" s="133"/>
      <c r="O240" s="133"/>
      <c r="P240" s="133"/>
      <c r="Q240" s="170">
        <v>10</v>
      </c>
      <c r="R240" s="170"/>
      <c r="S240" s="170">
        <v>10</v>
      </c>
      <c r="T240" s="133"/>
      <c r="U240" s="133"/>
      <c r="V240" s="133"/>
      <c r="W240" s="219" t="s">
        <v>41</v>
      </c>
      <c r="X240" s="133">
        <f t="shared" si="5"/>
        <v>170.7</v>
      </c>
      <c r="Y240" s="133">
        <f t="shared" si="3"/>
        <v>20</v>
      </c>
      <c r="Z240" s="133">
        <f t="shared" si="4"/>
        <v>190.7</v>
      </c>
      <c r="AA240" s="133"/>
      <c r="AB240" s="133"/>
      <c r="AC240" s="223" t="s">
        <v>57</v>
      </c>
      <c r="AD240" s="133"/>
      <c r="AE240" s="133"/>
    </row>
    <row r="241" ht="25.2" spans="1:31">
      <c r="A241" s="133">
        <v>20</v>
      </c>
      <c r="B241" s="212" t="s">
        <v>1036</v>
      </c>
      <c r="C241" s="160">
        <v>22251134</v>
      </c>
      <c r="D241" s="212" t="s">
        <v>1015</v>
      </c>
      <c r="E241" s="212" t="s">
        <v>44</v>
      </c>
      <c r="F241" s="213">
        <v>176.44</v>
      </c>
      <c r="G241" s="170"/>
      <c r="H241" s="133"/>
      <c r="I241" s="133"/>
      <c r="J241" s="133"/>
      <c r="K241" s="133"/>
      <c r="L241" s="133"/>
      <c r="M241" s="133"/>
      <c r="N241" s="133"/>
      <c r="O241" s="133"/>
      <c r="P241" s="133"/>
      <c r="Q241" s="133"/>
      <c r="R241" s="133"/>
      <c r="S241" s="133">
        <v>10</v>
      </c>
      <c r="T241" s="133"/>
      <c r="U241" s="133"/>
      <c r="V241" s="133">
        <v>4</v>
      </c>
      <c r="W241" s="219" t="s">
        <v>41</v>
      </c>
      <c r="X241" s="133">
        <f t="shared" si="5"/>
        <v>176.44</v>
      </c>
      <c r="Y241" s="133">
        <f t="shared" si="3"/>
        <v>14</v>
      </c>
      <c r="Z241" s="133">
        <f t="shared" si="4"/>
        <v>190.44</v>
      </c>
      <c r="AA241" s="212" t="s">
        <v>42</v>
      </c>
      <c r="AB241" s="133"/>
      <c r="AC241" s="223" t="s">
        <v>57</v>
      </c>
      <c r="AD241" s="133"/>
      <c r="AE241" s="133"/>
    </row>
    <row r="242" ht="25.2" spans="1:31">
      <c r="A242" s="133">
        <v>21</v>
      </c>
      <c r="B242" s="212" t="s">
        <v>1037</v>
      </c>
      <c r="C242" s="160">
        <v>22251005</v>
      </c>
      <c r="D242" s="212" t="s">
        <v>1015</v>
      </c>
      <c r="E242" s="212" t="s">
        <v>37</v>
      </c>
      <c r="F242" s="7">
        <v>173.13</v>
      </c>
      <c r="G242" s="133"/>
      <c r="H242" s="133"/>
      <c r="I242" s="133"/>
      <c r="J242" s="133"/>
      <c r="K242" s="133"/>
      <c r="L242" s="133"/>
      <c r="M242" s="133"/>
      <c r="N242" s="133"/>
      <c r="O242" s="133"/>
      <c r="P242" s="133"/>
      <c r="Q242" s="133">
        <v>3.75</v>
      </c>
      <c r="R242" s="133"/>
      <c r="S242" s="133">
        <v>10</v>
      </c>
      <c r="T242" s="133"/>
      <c r="U242" s="133"/>
      <c r="V242" s="133"/>
      <c r="W242" s="219" t="s">
        <v>41</v>
      </c>
      <c r="X242" s="133">
        <f t="shared" si="5"/>
        <v>173.13</v>
      </c>
      <c r="Y242" s="133">
        <f t="shared" si="3"/>
        <v>13.75</v>
      </c>
      <c r="Z242" s="133">
        <f t="shared" si="4"/>
        <v>186.88</v>
      </c>
      <c r="AA242" s="133"/>
      <c r="AB242" s="133"/>
      <c r="AC242" s="223" t="s">
        <v>57</v>
      </c>
      <c r="AD242" s="133"/>
      <c r="AE242" s="133"/>
    </row>
    <row r="243" ht="25.2" spans="1:31">
      <c r="A243" s="133">
        <v>22</v>
      </c>
      <c r="B243" s="212" t="s">
        <v>1038</v>
      </c>
      <c r="C243" s="160">
        <v>22251228</v>
      </c>
      <c r="D243" s="212" t="s">
        <v>1015</v>
      </c>
      <c r="E243" s="212" t="s">
        <v>37</v>
      </c>
      <c r="F243" s="7">
        <v>164.52</v>
      </c>
      <c r="G243" s="133"/>
      <c r="H243" s="133"/>
      <c r="I243" s="133"/>
      <c r="J243" s="133"/>
      <c r="K243" s="133"/>
      <c r="L243" s="133"/>
      <c r="M243" s="133"/>
      <c r="N243" s="133"/>
      <c r="O243" s="133"/>
      <c r="P243" s="133"/>
      <c r="Q243" s="170">
        <v>10</v>
      </c>
      <c r="R243" s="133"/>
      <c r="S243" s="170">
        <v>10</v>
      </c>
      <c r="T243" s="133"/>
      <c r="U243" s="133"/>
      <c r="V243" s="133"/>
      <c r="W243" s="219" t="s">
        <v>41</v>
      </c>
      <c r="X243" s="133">
        <f t="shared" si="5"/>
        <v>164.52</v>
      </c>
      <c r="Y243" s="133">
        <f t="shared" si="3"/>
        <v>20</v>
      </c>
      <c r="Z243" s="133">
        <f t="shared" si="4"/>
        <v>184.52</v>
      </c>
      <c r="AA243" s="133"/>
      <c r="AB243" s="133"/>
      <c r="AC243" s="223" t="s">
        <v>57</v>
      </c>
      <c r="AD243" s="133"/>
      <c r="AE243" s="133"/>
    </row>
    <row r="244" ht="25.2" spans="1:31">
      <c r="A244" s="133">
        <v>23</v>
      </c>
      <c r="B244" s="212" t="s">
        <v>1039</v>
      </c>
      <c r="C244" s="160">
        <v>22251337</v>
      </c>
      <c r="D244" s="212" t="s">
        <v>1015</v>
      </c>
      <c r="E244" s="212" t="s">
        <v>37</v>
      </c>
      <c r="F244" s="213">
        <v>182.07</v>
      </c>
      <c r="G244" s="133"/>
      <c r="H244" s="133"/>
      <c r="I244" s="133"/>
      <c r="J244" s="133"/>
      <c r="K244" s="133"/>
      <c r="L244" s="133"/>
      <c r="M244" s="133"/>
      <c r="N244" s="160"/>
      <c r="O244" s="133"/>
      <c r="P244" s="133"/>
      <c r="Q244" s="133"/>
      <c r="R244" s="133"/>
      <c r="S244" s="133"/>
      <c r="T244" s="133"/>
      <c r="U244" s="133"/>
      <c r="V244" s="133"/>
      <c r="W244" s="219" t="s">
        <v>41</v>
      </c>
      <c r="X244" s="133">
        <f t="shared" si="5"/>
        <v>182.07</v>
      </c>
      <c r="Y244" s="133"/>
      <c r="Z244" s="133">
        <f t="shared" si="4"/>
        <v>182.07</v>
      </c>
      <c r="AA244" s="212" t="s">
        <v>42</v>
      </c>
      <c r="AB244" s="133"/>
      <c r="AC244" s="223" t="s">
        <v>57</v>
      </c>
      <c r="AD244" s="133"/>
      <c r="AE244" s="133"/>
    </row>
    <row r="245" ht="25.2" spans="1:31">
      <c r="A245" s="133">
        <v>24</v>
      </c>
      <c r="B245" s="212" t="s">
        <v>1040</v>
      </c>
      <c r="C245" s="160">
        <v>22251044</v>
      </c>
      <c r="D245" s="212" t="s">
        <v>1015</v>
      </c>
      <c r="E245" s="212" t="s">
        <v>37</v>
      </c>
      <c r="F245" s="213">
        <v>171.53</v>
      </c>
      <c r="G245" s="133"/>
      <c r="H245" s="133"/>
      <c r="I245" s="133"/>
      <c r="J245" s="133"/>
      <c r="K245" s="133"/>
      <c r="L245" s="133"/>
      <c r="M245" s="133"/>
      <c r="N245" s="133"/>
      <c r="O245" s="133"/>
      <c r="P245" s="133"/>
      <c r="Q245" s="133"/>
      <c r="R245" s="133"/>
      <c r="S245" s="170">
        <v>10</v>
      </c>
      <c r="T245" s="133"/>
      <c r="U245" s="133"/>
      <c r="V245" s="133"/>
      <c r="W245" s="219" t="s">
        <v>41</v>
      </c>
      <c r="X245" s="133">
        <f t="shared" si="5"/>
        <v>171.53</v>
      </c>
      <c r="Y245" s="133">
        <f>SUM(Q245:V245)</f>
        <v>10</v>
      </c>
      <c r="Z245" s="133">
        <f t="shared" si="4"/>
        <v>181.53</v>
      </c>
      <c r="AA245" s="133"/>
      <c r="AB245" s="133"/>
      <c r="AC245" s="223" t="s">
        <v>57</v>
      </c>
      <c r="AD245" s="133"/>
      <c r="AE245" s="133"/>
    </row>
    <row r="246" ht="25.2" spans="1:31">
      <c r="A246" s="133">
        <v>25</v>
      </c>
      <c r="B246" s="212" t="s">
        <v>1041</v>
      </c>
      <c r="C246" s="160">
        <v>22251326</v>
      </c>
      <c r="D246" s="212" t="s">
        <v>1015</v>
      </c>
      <c r="E246" s="212" t="s">
        <v>44</v>
      </c>
      <c r="F246" s="213">
        <v>181.16</v>
      </c>
      <c r="G246" s="133"/>
      <c r="H246" s="133"/>
      <c r="I246" s="133"/>
      <c r="J246" s="133"/>
      <c r="K246" s="133"/>
      <c r="L246" s="133"/>
      <c r="M246" s="133"/>
      <c r="N246" s="133"/>
      <c r="O246" s="133"/>
      <c r="P246" s="133"/>
      <c r="Q246" s="133"/>
      <c r="R246" s="133"/>
      <c r="S246" s="133"/>
      <c r="T246" s="133"/>
      <c r="U246" s="133"/>
      <c r="V246" s="133"/>
      <c r="W246" s="219" t="s">
        <v>41</v>
      </c>
      <c r="X246" s="133">
        <f t="shared" si="5"/>
        <v>181.16</v>
      </c>
      <c r="Y246" s="133"/>
      <c r="Z246" s="133">
        <f t="shared" si="4"/>
        <v>181.16</v>
      </c>
      <c r="AA246" s="212" t="s">
        <v>42</v>
      </c>
      <c r="AB246" s="133"/>
      <c r="AC246" s="223" t="s">
        <v>57</v>
      </c>
      <c r="AD246" s="133"/>
      <c r="AE246" s="133"/>
    </row>
    <row r="247" ht="25.2" spans="1:31">
      <c r="A247" s="133">
        <v>26</v>
      </c>
      <c r="B247" s="212" t="s">
        <v>1042</v>
      </c>
      <c r="C247" s="160">
        <v>22251299</v>
      </c>
      <c r="D247" s="212" t="s">
        <v>1015</v>
      </c>
      <c r="E247" s="212" t="s">
        <v>37</v>
      </c>
      <c r="F247" s="7">
        <v>178.26</v>
      </c>
      <c r="G247" s="133"/>
      <c r="H247" s="133"/>
      <c r="I247" s="133"/>
      <c r="J247" s="133"/>
      <c r="K247" s="133"/>
      <c r="L247" s="133"/>
      <c r="M247" s="133"/>
      <c r="N247" s="133"/>
      <c r="O247" s="133"/>
      <c r="P247" s="133"/>
      <c r="Q247" s="133"/>
      <c r="R247" s="133"/>
      <c r="S247" s="133"/>
      <c r="T247" s="133"/>
      <c r="U247" s="133"/>
      <c r="V247" s="133"/>
      <c r="W247" s="219" t="s">
        <v>41</v>
      </c>
      <c r="X247" s="133">
        <f t="shared" si="5"/>
        <v>178.26</v>
      </c>
      <c r="Y247" s="133"/>
      <c r="Z247" s="133">
        <f t="shared" si="4"/>
        <v>178.26</v>
      </c>
      <c r="AA247" s="212" t="s">
        <v>42</v>
      </c>
      <c r="AB247" s="133"/>
      <c r="AC247" s="223" t="s">
        <v>57</v>
      </c>
      <c r="AD247" s="133"/>
      <c r="AE247" s="133"/>
    </row>
    <row r="248" ht="25.2" spans="1:31">
      <c r="A248" s="133">
        <v>27</v>
      </c>
      <c r="B248" s="212" t="s">
        <v>1043</v>
      </c>
      <c r="C248" s="160">
        <v>22251139</v>
      </c>
      <c r="D248" s="212" t="s">
        <v>1015</v>
      </c>
      <c r="E248" s="212" t="s">
        <v>44</v>
      </c>
      <c r="F248" s="213">
        <v>166.84</v>
      </c>
      <c r="G248" s="170"/>
      <c r="H248" s="133"/>
      <c r="I248" s="133"/>
      <c r="J248" s="133"/>
      <c r="K248" s="133"/>
      <c r="L248" s="133"/>
      <c r="M248" s="133"/>
      <c r="N248" s="133"/>
      <c r="O248" s="133"/>
      <c r="P248" s="133"/>
      <c r="Q248" s="133"/>
      <c r="R248" s="133"/>
      <c r="S248" s="133">
        <v>10</v>
      </c>
      <c r="T248" s="133"/>
      <c r="U248" s="133"/>
      <c r="V248" s="133">
        <v>1.4</v>
      </c>
      <c r="W248" s="219" t="s">
        <v>41</v>
      </c>
      <c r="X248" s="133">
        <f t="shared" si="5"/>
        <v>166.84</v>
      </c>
      <c r="Y248" s="133">
        <f>SUM(Q248:V248)</f>
        <v>11.4</v>
      </c>
      <c r="Z248" s="133">
        <f t="shared" si="4"/>
        <v>178.24</v>
      </c>
      <c r="AA248" s="133"/>
      <c r="AB248" s="133"/>
      <c r="AC248" s="223" t="s">
        <v>57</v>
      </c>
      <c r="AD248" s="133"/>
      <c r="AE248" s="133"/>
    </row>
    <row r="249" ht="25.2" spans="1:31">
      <c r="A249" s="133">
        <v>28</v>
      </c>
      <c r="B249" s="212" t="s">
        <v>1044</v>
      </c>
      <c r="C249" s="160">
        <v>22251135</v>
      </c>
      <c r="D249" s="212" t="s">
        <v>1015</v>
      </c>
      <c r="E249" s="212" t="s">
        <v>37</v>
      </c>
      <c r="F249" s="213">
        <v>177.84</v>
      </c>
      <c r="G249" s="170"/>
      <c r="H249" s="133"/>
      <c r="I249" s="133"/>
      <c r="J249" s="133"/>
      <c r="K249" s="133"/>
      <c r="L249" s="133"/>
      <c r="M249" s="133"/>
      <c r="N249" s="133"/>
      <c r="O249" s="133"/>
      <c r="P249" s="133"/>
      <c r="Q249" s="133"/>
      <c r="R249" s="133"/>
      <c r="S249" s="133"/>
      <c r="T249" s="133"/>
      <c r="U249" s="133"/>
      <c r="V249" s="133"/>
      <c r="W249" s="219" t="s">
        <v>41</v>
      </c>
      <c r="X249" s="133">
        <f t="shared" si="5"/>
        <v>177.84</v>
      </c>
      <c r="Y249" s="133"/>
      <c r="Z249" s="133">
        <f t="shared" si="4"/>
        <v>177.84</v>
      </c>
      <c r="AA249" s="212" t="s">
        <v>42</v>
      </c>
      <c r="AB249" s="133"/>
      <c r="AC249" s="223" t="s">
        <v>57</v>
      </c>
      <c r="AD249" s="133"/>
      <c r="AE249" s="133"/>
    </row>
    <row r="250" ht="25.2" spans="1:31">
      <c r="A250" s="133">
        <v>29</v>
      </c>
      <c r="B250" s="212" t="s">
        <v>1045</v>
      </c>
      <c r="C250" s="160">
        <v>22251186</v>
      </c>
      <c r="D250" s="212" t="s">
        <v>1015</v>
      </c>
      <c r="E250" s="212" t="s">
        <v>37</v>
      </c>
      <c r="F250" s="7">
        <v>176.24</v>
      </c>
      <c r="G250" s="133"/>
      <c r="H250" s="133"/>
      <c r="I250" s="133"/>
      <c r="J250" s="133"/>
      <c r="K250" s="133"/>
      <c r="L250" s="133"/>
      <c r="M250" s="133"/>
      <c r="N250" s="133"/>
      <c r="O250" s="133"/>
      <c r="P250" s="133"/>
      <c r="Q250" s="133"/>
      <c r="R250" s="133"/>
      <c r="S250" s="133"/>
      <c r="T250" s="133"/>
      <c r="U250" s="133"/>
      <c r="V250" s="133"/>
      <c r="W250" s="219" t="s">
        <v>41</v>
      </c>
      <c r="X250" s="133">
        <f t="shared" si="5"/>
        <v>176.24</v>
      </c>
      <c r="Y250" s="133"/>
      <c r="Z250" s="133">
        <f t="shared" si="4"/>
        <v>176.24</v>
      </c>
      <c r="AA250" s="212" t="s">
        <v>42</v>
      </c>
      <c r="AB250" s="133"/>
      <c r="AC250" s="223" t="s">
        <v>57</v>
      </c>
      <c r="AD250" s="133"/>
      <c r="AE250" s="133"/>
    </row>
    <row r="251" ht="25.2" spans="1:31">
      <c r="A251" s="133">
        <v>30</v>
      </c>
      <c r="B251" s="212" t="s">
        <v>1046</v>
      </c>
      <c r="C251" s="160">
        <v>22251331</v>
      </c>
      <c r="D251" s="212" t="s">
        <v>1015</v>
      </c>
      <c r="E251" s="212" t="s">
        <v>44</v>
      </c>
      <c r="F251" s="7">
        <v>176.07</v>
      </c>
      <c r="G251" s="133"/>
      <c r="H251" s="133"/>
      <c r="I251" s="133"/>
      <c r="J251" s="133"/>
      <c r="K251" s="133"/>
      <c r="L251" s="133"/>
      <c r="M251" s="133"/>
      <c r="N251" s="133"/>
      <c r="O251" s="133"/>
      <c r="P251" s="133"/>
      <c r="Q251" s="133"/>
      <c r="R251" s="133"/>
      <c r="S251" s="133"/>
      <c r="T251" s="133"/>
      <c r="U251" s="133"/>
      <c r="V251" s="133"/>
      <c r="W251" s="219" t="s">
        <v>41</v>
      </c>
      <c r="X251" s="133">
        <f t="shared" si="5"/>
        <v>176.07</v>
      </c>
      <c r="Y251" s="133"/>
      <c r="Z251" s="133">
        <f t="shared" si="4"/>
        <v>176.07</v>
      </c>
      <c r="AA251" s="212" t="s">
        <v>42</v>
      </c>
      <c r="AB251" s="133"/>
      <c r="AC251" s="223" t="s">
        <v>57</v>
      </c>
      <c r="AD251" s="133"/>
      <c r="AE251" s="133"/>
    </row>
    <row r="252" ht="25.2" spans="1:31">
      <c r="A252" s="133">
        <v>31</v>
      </c>
      <c r="B252" s="212" t="s">
        <v>1047</v>
      </c>
      <c r="C252" s="160">
        <v>22251069</v>
      </c>
      <c r="D252" s="212" t="s">
        <v>1015</v>
      </c>
      <c r="E252" s="212" t="s">
        <v>37</v>
      </c>
      <c r="F252" s="213">
        <v>170.43</v>
      </c>
      <c r="G252" s="170"/>
      <c r="H252" s="133"/>
      <c r="I252" s="133"/>
      <c r="J252" s="133"/>
      <c r="K252" s="133"/>
      <c r="L252" s="133"/>
      <c r="M252" s="133"/>
      <c r="N252" s="133"/>
      <c r="O252" s="133"/>
      <c r="P252" s="133"/>
      <c r="Q252" s="133"/>
      <c r="R252" s="133"/>
      <c r="S252" s="133"/>
      <c r="T252" s="133"/>
      <c r="U252" s="170">
        <v>5.59</v>
      </c>
      <c r="V252" s="133"/>
      <c r="W252" s="219" t="s">
        <v>41</v>
      </c>
      <c r="X252" s="133">
        <f t="shared" si="5"/>
        <v>170.43</v>
      </c>
      <c r="Y252" s="133">
        <f>SUM(Q252:V252)</f>
        <v>5.59</v>
      </c>
      <c r="Z252" s="133">
        <f t="shared" si="4"/>
        <v>176.02</v>
      </c>
      <c r="AA252" s="133"/>
      <c r="AB252" s="133"/>
      <c r="AC252" s="223" t="s">
        <v>57</v>
      </c>
      <c r="AD252" s="133"/>
      <c r="AE252" s="133"/>
    </row>
    <row r="253" ht="25.2" spans="1:31">
      <c r="A253" s="133">
        <v>32</v>
      </c>
      <c r="B253" s="212" t="s">
        <v>1048</v>
      </c>
      <c r="C253" s="160">
        <v>22251295</v>
      </c>
      <c r="D253" s="212" t="s">
        <v>1015</v>
      </c>
      <c r="E253" s="212" t="s">
        <v>37</v>
      </c>
      <c r="F253" s="213">
        <v>175.82</v>
      </c>
      <c r="G253" s="133"/>
      <c r="H253" s="133"/>
      <c r="I253" s="133"/>
      <c r="J253" s="133"/>
      <c r="K253" s="133"/>
      <c r="L253" s="133"/>
      <c r="M253" s="133"/>
      <c r="N253" s="133"/>
      <c r="O253" s="133"/>
      <c r="P253" s="133"/>
      <c r="Q253" s="133"/>
      <c r="R253" s="133"/>
      <c r="S253" s="133"/>
      <c r="T253" s="133"/>
      <c r="U253" s="133"/>
      <c r="V253" s="133"/>
      <c r="W253" s="219" t="s">
        <v>41</v>
      </c>
      <c r="X253" s="133">
        <f t="shared" si="5"/>
        <v>175.82</v>
      </c>
      <c r="Y253" s="133"/>
      <c r="Z253" s="133">
        <f t="shared" si="4"/>
        <v>175.82</v>
      </c>
      <c r="AA253" s="212" t="s">
        <v>42</v>
      </c>
      <c r="AB253" s="133"/>
      <c r="AC253" s="223" t="s">
        <v>57</v>
      </c>
      <c r="AD253" s="133"/>
      <c r="AE253" s="133"/>
    </row>
    <row r="254" ht="25.2" spans="1:31">
      <c r="A254" s="133">
        <v>33</v>
      </c>
      <c r="B254" s="212" t="s">
        <v>1049</v>
      </c>
      <c r="C254" s="160">
        <v>22251289</v>
      </c>
      <c r="D254" s="212" t="s">
        <v>1015</v>
      </c>
      <c r="E254" s="212" t="s">
        <v>37</v>
      </c>
      <c r="F254" s="7">
        <v>175.5</v>
      </c>
      <c r="G254" s="133"/>
      <c r="H254" s="133"/>
      <c r="I254" s="133"/>
      <c r="J254" s="133"/>
      <c r="K254" s="133"/>
      <c r="L254" s="133"/>
      <c r="M254" s="133"/>
      <c r="N254" s="133"/>
      <c r="O254" s="133"/>
      <c r="P254" s="133"/>
      <c r="Q254" s="133"/>
      <c r="R254" s="133"/>
      <c r="S254" s="133"/>
      <c r="T254" s="133"/>
      <c r="U254" s="133"/>
      <c r="V254" s="133"/>
      <c r="W254" s="219" t="s">
        <v>41</v>
      </c>
      <c r="X254" s="133">
        <f t="shared" si="5"/>
        <v>175.5</v>
      </c>
      <c r="Y254" s="133"/>
      <c r="Z254" s="133">
        <f t="shared" si="4"/>
        <v>175.5</v>
      </c>
      <c r="AA254" s="212" t="s">
        <v>42</v>
      </c>
      <c r="AB254" s="133"/>
      <c r="AC254" s="223" t="s">
        <v>57</v>
      </c>
      <c r="AD254" s="133"/>
      <c r="AE254" s="133"/>
    </row>
    <row r="255" ht="25.2" spans="1:31">
      <c r="A255" s="133">
        <v>34</v>
      </c>
      <c r="B255" s="212" t="s">
        <v>1050</v>
      </c>
      <c r="C255" s="160">
        <v>22251158</v>
      </c>
      <c r="D255" s="212" t="s">
        <v>1015</v>
      </c>
      <c r="E255" s="212" t="s">
        <v>37</v>
      </c>
      <c r="F255" s="213">
        <v>174.29</v>
      </c>
      <c r="G255" s="170"/>
      <c r="H255" s="133"/>
      <c r="I255" s="133"/>
      <c r="J255" s="133"/>
      <c r="K255" s="133"/>
      <c r="L255" s="133"/>
      <c r="M255" s="133"/>
      <c r="N255" s="133"/>
      <c r="O255" s="133"/>
      <c r="P255" s="133"/>
      <c r="Q255" s="133"/>
      <c r="R255" s="133"/>
      <c r="S255" s="133"/>
      <c r="T255" s="133"/>
      <c r="U255" s="133"/>
      <c r="V255" s="133"/>
      <c r="W255" s="219" t="s">
        <v>41</v>
      </c>
      <c r="X255" s="133">
        <f t="shared" si="5"/>
        <v>174.29</v>
      </c>
      <c r="Y255" s="133"/>
      <c r="Z255" s="133">
        <f t="shared" si="4"/>
        <v>174.29</v>
      </c>
      <c r="AA255" s="133"/>
      <c r="AB255" s="133"/>
      <c r="AC255" s="223" t="s">
        <v>57</v>
      </c>
      <c r="AD255" s="133"/>
      <c r="AE255" s="133"/>
    </row>
    <row r="256" ht="25.2" spans="1:31">
      <c r="A256" s="133">
        <v>35</v>
      </c>
      <c r="B256" s="212" t="s">
        <v>1051</v>
      </c>
      <c r="C256" s="160">
        <v>22251039</v>
      </c>
      <c r="D256" s="212" t="s">
        <v>1015</v>
      </c>
      <c r="E256" s="180" t="s">
        <v>37</v>
      </c>
      <c r="F256" s="213">
        <v>172.53</v>
      </c>
      <c r="G256" s="133"/>
      <c r="H256" s="133"/>
      <c r="I256" s="133"/>
      <c r="J256" s="133"/>
      <c r="K256" s="133"/>
      <c r="L256" s="133"/>
      <c r="M256" s="133"/>
      <c r="N256" s="133"/>
      <c r="O256" s="133"/>
      <c r="P256" s="133"/>
      <c r="Q256" s="133"/>
      <c r="R256" s="133"/>
      <c r="S256" s="133"/>
      <c r="T256" s="133"/>
      <c r="U256" s="133"/>
      <c r="V256" s="133"/>
      <c r="W256" s="219" t="s">
        <v>41</v>
      </c>
      <c r="X256" s="133">
        <f t="shared" si="5"/>
        <v>172.53</v>
      </c>
      <c r="Y256" s="133"/>
      <c r="Z256" s="133">
        <f t="shared" si="4"/>
        <v>172.53</v>
      </c>
      <c r="AA256" s="133"/>
      <c r="AB256" s="133"/>
      <c r="AC256" s="223" t="s">
        <v>57</v>
      </c>
      <c r="AD256" s="133"/>
      <c r="AE256" s="133"/>
    </row>
    <row r="257" ht="25.2" spans="1:31">
      <c r="A257" s="133">
        <v>36</v>
      </c>
      <c r="B257" s="212" t="s">
        <v>1052</v>
      </c>
      <c r="C257" s="160">
        <v>22251234</v>
      </c>
      <c r="D257" s="212" t="s">
        <v>1015</v>
      </c>
      <c r="E257" s="212" t="s">
        <v>37</v>
      </c>
      <c r="F257" s="7">
        <v>171.23</v>
      </c>
      <c r="G257" s="133"/>
      <c r="H257" s="133"/>
      <c r="I257" s="133"/>
      <c r="J257" s="133"/>
      <c r="K257" s="133"/>
      <c r="L257" s="133"/>
      <c r="M257" s="133"/>
      <c r="N257" s="133"/>
      <c r="O257" s="133"/>
      <c r="P257" s="133"/>
      <c r="Q257" s="133"/>
      <c r="R257" s="133"/>
      <c r="S257" s="133"/>
      <c r="T257" s="133"/>
      <c r="U257" s="133"/>
      <c r="V257" s="133"/>
      <c r="W257" s="219" t="s">
        <v>41</v>
      </c>
      <c r="X257" s="133">
        <f t="shared" si="5"/>
        <v>171.23</v>
      </c>
      <c r="Y257" s="133"/>
      <c r="Z257" s="133">
        <f t="shared" si="4"/>
        <v>171.23</v>
      </c>
      <c r="AA257" s="133"/>
      <c r="AB257" s="133"/>
      <c r="AC257" s="223" t="s">
        <v>57</v>
      </c>
      <c r="AD257" s="133"/>
      <c r="AE257" s="133"/>
    </row>
    <row r="258" ht="25.2" spans="1:31">
      <c r="A258" s="133">
        <v>37</v>
      </c>
      <c r="B258" s="212" t="s">
        <v>1053</v>
      </c>
      <c r="C258" s="160">
        <v>22251100</v>
      </c>
      <c r="D258" s="212" t="s">
        <v>1015</v>
      </c>
      <c r="E258" s="212" t="s">
        <v>37</v>
      </c>
      <c r="F258" s="213">
        <v>167.89</v>
      </c>
      <c r="G258" s="170"/>
      <c r="H258" s="133"/>
      <c r="I258" s="133"/>
      <c r="J258" s="133"/>
      <c r="K258" s="133"/>
      <c r="L258" s="133"/>
      <c r="M258" s="133"/>
      <c r="N258" s="133"/>
      <c r="O258" s="133"/>
      <c r="P258" s="133"/>
      <c r="Q258" s="133"/>
      <c r="R258" s="133"/>
      <c r="S258" s="133"/>
      <c r="T258" s="133"/>
      <c r="U258" s="133"/>
      <c r="V258" s="133"/>
      <c r="W258" s="219" t="s">
        <v>41</v>
      </c>
      <c r="X258" s="133">
        <f t="shared" si="5"/>
        <v>167.89</v>
      </c>
      <c r="Y258" s="133"/>
      <c r="Z258" s="133">
        <f t="shared" si="4"/>
        <v>167.89</v>
      </c>
      <c r="AA258" s="133"/>
      <c r="AB258" s="133"/>
      <c r="AC258" s="223" t="s">
        <v>57</v>
      </c>
      <c r="AD258" s="133"/>
      <c r="AE258" s="133"/>
    </row>
    <row r="259" ht="25.2" spans="1:31">
      <c r="A259" s="133">
        <v>38</v>
      </c>
      <c r="B259" s="212" t="s">
        <v>1054</v>
      </c>
      <c r="C259" s="160">
        <v>22251282</v>
      </c>
      <c r="D259" s="212" t="s">
        <v>1015</v>
      </c>
      <c r="E259" s="212" t="s">
        <v>37</v>
      </c>
      <c r="F259" s="7">
        <v>167.4</v>
      </c>
      <c r="G259" s="133"/>
      <c r="H259" s="133"/>
      <c r="I259" s="133"/>
      <c r="J259" s="133"/>
      <c r="K259" s="133"/>
      <c r="L259" s="133"/>
      <c r="M259" s="133"/>
      <c r="N259" s="133"/>
      <c r="O259" s="133"/>
      <c r="P259" s="133"/>
      <c r="Q259" s="133"/>
      <c r="R259" s="133"/>
      <c r="S259" s="133"/>
      <c r="T259" s="133"/>
      <c r="U259" s="133"/>
      <c r="V259" s="133"/>
      <c r="W259" s="219" t="s">
        <v>41</v>
      </c>
      <c r="X259" s="133">
        <f t="shared" si="5"/>
        <v>167.4</v>
      </c>
      <c r="Y259" s="133"/>
      <c r="Z259" s="133">
        <f t="shared" si="4"/>
        <v>167.4</v>
      </c>
      <c r="AA259" s="133"/>
      <c r="AB259" s="133"/>
      <c r="AC259" s="223" t="s">
        <v>57</v>
      </c>
      <c r="AD259" s="133"/>
      <c r="AE259" s="133"/>
    </row>
    <row r="260" ht="25.2" spans="1:31">
      <c r="A260" s="133">
        <v>39</v>
      </c>
      <c r="B260" s="212" t="s">
        <v>1055</v>
      </c>
      <c r="C260" s="160">
        <v>22251304</v>
      </c>
      <c r="D260" s="212" t="s">
        <v>1015</v>
      </c>
      <c r="E260" s="212" t="s">
        <v>48</v>
      </c>
      <c r="F260" s="7">
        <v>167.19</v>
      </c>
      <c r="G260" s="133"/>
      <c r="H260" s="133"/>
      <c r="I260" s="133"/>
      <c r="J260" s="133"/>
      <c r="K260" s="133"/>
      <c r="L260" s="133"/>
      <c r="M260" s="133"/>
      <c r="N260" s="133"/>
      <c r="O260" s="133"/>
      <c r="P260" s="133"/>
      <c r="Q260" s="133"/>
      <c r="R260" s="133"/>
      <c r="S260" s="133"/>
      <c r="T260" s="133"/>
      <c r="U260" s="133"/>
      <c r="V260" s="133"/>
      <c r="W260" s="219" t="s">
        <v>41</v>
      </c>
      <c r="X260" s="133">
        <f t="shared" si="5"/>
        <v>167.19</v>
      </c>
      <c r="Y260" s="133"/>
      <c r="Z260" s="133">
        <f t="shared" si="4"/>
        <v>167.19</v>
      </c>
      <c r="AA260" s="133"/>
      <c r="AB260" s="133"/>
      <c r="AC260" s="223" t="s">
        <v>57</v>
      </c>
      <c r="AD260" s="133"/>
      <c r="AE260" s="133"/>
    </row>
    <row r="261" ht="25.2" spans="1:31">
      <c r="A261" s="133">
        <v>40</v>
      </c>
      <c r="B261" s="212" t="s">
        <v>1056</v>
      </c>
      <c r="C261" s="160">
        <v>22251053</v>
      </c>
      <c r="D261" s="212" t="s">
        <v>1015</v>
      </c>
      <c r="E261" s="212" t="s">
        <v>37</v>
      </c>
      <c r="F261" s="7">
        <v>166.967</v>
      </c>
      <c r="G261" s="133"/>
      <c r="H261" s="133"/>
      <c r="I261" s="133"/>
      <c r="J261" s="133"/>
      <c r="K261" s="133"/>
      <c r="L261" s="133"/>
      <c r="M261" s="133"/>
      <c r="N261" s="133"/>
      <c r="O261" s="133"/>
      <c r="P261" s="133"/>
      <c r="Q261" s="133"/>
      <c r="R261" s="133"/>
      <c r="S261" s="133"/>
      <c r="T261" s="133"/>
      <c r="U261" s="133"/>
      <c r="V261" s="133"/>
      <c r="W261" s="219" t="s">
        <v>41</v>
      </c>
      <c r="X261" s="133">
        <f t="shared" si="5"/>
        <v>166.967</v>
      </c>
      <c r="Y261" s="133"/>
      <c r="Z261" s="133">
        <f t="shared" si="4"/>
        <v>166.967</v>
      </c>
      <c r="AA261" s="133"/>
      <c r="AB261" s="133"/>
      <c r="AC261" s="223" t="s">
        <v>57</v>
      </c>
      <c r="AD261" s="133"/>
      <c r="AE261" s="133"/>
    </row>
    <row r="262" ht="25.2" spans="1:31">
      <c r="A262" s="133">
        <v>41</v>
      </c>
      <c r="B262" s="212" t="s">
        <v>1057</v>
      </c>
      <c r="C262" s="160">
        <v>22251099</v>
      </c>
      <c r="D262" s="212" t="s">
        <v>1015</v>
      </c>
      <c r="E262" s="212" t="s">
        <v>37</v>
      </c>
      <c r="F262" s="213">
        <v>164</v>
      </c>
      <c r="G262" s="170"/>
      <c r="H262" s="133"/>
      <c r="I262" s="133"/>
      <c r="J262" s="133"/>
      <c r="K262" s="133"/>
      <c r="L262" s="133"/>
      <c r="M262" s="133"/>
      <c r="N262" s="133"/>
      <c r="O262" s="133"/>
      <c r="P262" s="133"/>
      <c r="Q262" s="133"/>
      <c r="R262" s="133"/>
      <c r="S262" s="133"/>
      <c r="T262" s="133"/>
      <c r="U262" s="133"/>
      <c r="V262" s="133"/>
      <c r="W262" s="219" t="s">
        <v>41</v>
      </c>
      <c r="X262" s="133">
        <f t="shared" si="5"/>
        <v>164</v>
      </c>
      <c r="Y262" s="133"/>
      <c r="Z262" s="133">
        <f t="shared" si="4"/>
        <v>164</v>
      </c>
      <c r="AA262" s="133"/>
      <c r="AB262" s="133"/>
      <c r="AC262" s="223" t="s">
        <v>57</v>
      </c>
      <c r="AD262" s="133"/>
      <c r="AE262" s="133"/>
    </row>
    <row r="263" spans="1:31">
      <c r="A263" s="158"/>
      <c r="B263" s="158"/>
      <c r="C263" s="158"/>
      <c r="D263" s="158"/>
      <c r="E263" s="158"/>
      <c r="F263" s="158"/>
      <c r="G263" s="158"/>
      <c r="H263" s="158"/>
      <c r="I263" s="158"/>
      <c r="J263" s="158"/>
      <c r="K263" s="158"/>
      <c r="L263" s="158"/>
      <c r="M263" s="158"/>
      <c r="N263" s="158"/>
      <c r="O263" s="158"/>
      <c r="P263" s="158"/>
      <c r="Q263" s="158"/>
      <c r="R263" s="158"/>
      <c r="S263" s="158"/>
      <c r="T263" s="158"/>
      <c r="U263" s="158"/>
      <c r="V263" s="158"/>
      <c r="W263" s="158"/>
      <c r="X263" s="158"/>
      <c r="Y263" s="158"/>
      <c r="Z263" s="158"/>
      <c r="AA263" s="158"/>
      <c r="AB263" s="158"/>
      <c r="AC263" s="158"/>
      <c r="AD263" s="158"/>
      <c r="AE263" s="158"/>
    </row>
    <row r="264" ht="25.2" spans="1:31">
      <c r="A264" s="6">
        <v>1</v>
      </c>
      <c r="B264" s="185" t="s">
        <v>1058</v>
      </c>
      <c r="C264" s="42">
        <v>22251059</v>
      </c>
      <c r="D264" s="185" t="s">
        <v>1059</v>
      </c>
      <c r="E264" s="185" t="s">
        <v>154</v>
      </c>
      <c r="F264" s="42">
        <v>181.58</v>
      </c>
      <c r="G264" s="6"/>
      <c r="H264" s="6"/>
      <c r="I264" s="6"/>
      <c r="J264" s="6"/>
      <c r="K264" s="6"/>
      <c r="L264" s="6"/>
      <c r="M264" s="6"/>
      <c r="N264" s="6"/>
      <c r="O264" s="6"/>
      <c r="P264" s="6"/>
      <c r="Q264" s="6">
        <v>30</v>
      </c>
      <c r="R264" s="6"/>
      <c r="S264" s="6">
        <v>20</v>
      </c>
      <c r="T264" s="6"/>
      <c r="U264" s="6">
        <v>30</v>
      </c>
      <c r="V264" s="6">
        <v>1.9</v>
      </c>
      <c r="W264" s="185" t="s">
        <v>41</v>
      </c>
      <c r="X264" s="6">
        <f t="shared" ref="X264:X303" si="6">SUM(F264:P264)</f>
        <v>181.58</v>
      </c>
      <c r="Y264" s="6">
        <v>81.9</v>
      </c>
      <c r="Z264" s="6">
        <f t="shared" ref="Z264:Z303" si="7">SUM(X264:Y264)</f>
        <v>263.48</v>
      </c>
      <c r="AA264" s="185" t="s">
        <v>42</v>
      </c>
      <c r="AB264" s="185" t="s">
        <v>42</v>
      </c>
      <c r="AC264" s="185" t="s">
        <v>41</v>
      </c>
      <c r="AD264" s="185" t="s">
        <v>42</v>
      </c>
      <c r="AE264" s="185" t="s">
        <v>42</v>
      </c>
    </row>
    <row r="265" ht="25.2" spans="1:31">
      <c r="A265" s="6">
        <v>2</v>
      </c>
      <c r="B265" s="185" t="s">
        <v>1060</v>
      </c>
      <c r="C265" s="42">
        <v>22251128</v>
      </c>
      <c r="D265" s="185" t="s">
        <v>1059</v>
      </c>
      <c r="E265" s="185" t="s">
        <v>87</v>
      </c>
      <c r="F265" s="6">
        <v>178.2</v>
      </c>
      <c r="G265" s="6"/>
      <c r="H265" s="6"/>
      <c r="I265" s="6"/>
      <c r="J265" s="6"/>
      <c r="K265" s="6"/>
      <c r="L265" s="6"/>
      <c r="M265" s="6"/>
      <c r="N265" s="6"/>
      <c r="O265" s="6">
        <v>16</v>
      </c>
      <c r="P265" s="6"/>
      <c r="Q265" s="6">
        <v>11.25</v>
      </c>
      <c r="R265" s="6"/>
      <c r="S265" s="6">
        <v>20</v>
      </c>
      <c r="T265" s="6"/>
      <c r="U265" s="6">
        <v>30</v>
      </c>
      <c r="V265" s="6"/>
      <c r="W265" s="185" t="s">
        <v>41</v>
      </c>
      <c r="X265" s="6">
        <f t="shared" si="6"/>
        <v>194.2</v>
      </c>
      <c r="Y265" s="6">
        <v>61.25</v>
      </c>
      <c r="Z265" s="6">
        <f t="shared" si="7"/>
        <v>255.45</v>
      </c>
      <c r="AA265" s="185" t="s">
        <v>42</v>
      </c>
      <c r="AB265" s="185" t="s">
        <v>42</v>
      </c>
      <c r="AC265" s="185" t="s">
        <v>41</v>
      </c>
      <c r="AD265" s="185" t="s">
        <v>42</v>
      </c>
      <c r="AE265" s="185" t="s">
        <v>42</v>
      </c>
    </row>
    <row r="266" ht="25.2" spans="1:31">
      <c r="A266" s="6">
        <v>3</v>
      </c>
      <c r="B266" s="185" t="s">
        <v>1061</v>
      </c>
      <c r="C266" s="6">
        <v>22251055</v>
      </c>
      <c r="D266" s="185" t="s">
        <v>1059</v>
      </c>
      <c r="E266" s="185" t="s">
        <v>154</v>
      </c>
      <c r="F266" s="6">
        <v>172.38</v>
      </c>
      <c r="G266" s="6"/>
      <c r="H266" s="6"/>
      <c r="I266" s="6"/>
      <c r="J266" s="6"/>
      <c r="K266" s="6"/>
      <c r="L266" s="6"/>
      <c r="M266" s="6"/>
      <c r="N266" s="6"/>
      <c r="O266" s="6"/>
      <c r="P266" s="6"/>
      <c r="Q266" s="6">
        <v>26.25</v>
      </c>
      <c r="R266" s="6"/>
      <c r="S266" s="6">
        <v>10</v>
      </c>
      <c r="T266" s="6"/>
      <c r="U266" s="6">
        <v>30</v>
      </c>
      <c r="V266" s="6"/>
      <c r="W266" s="185" t="s">
        <v>41</v>
      </c>
      <c r="X266" s="6">
        <f t="shared" si="6"/>
        <v>172.38</v>
      </c>
      <c r="Y266" s="6">
        <v>66.25</v>
      </c>
      <c r="Z266" s="6">
        <f t="shared" si="7"/>
        <v>238.63</v>
      </c>
      <c r="AA266" s="185"/>
      <c r="AB266" s="185" t="s">
        <v>42</v>
      </c>
      <c r="AC266" s="185" t="s">
        <v>41</v>
      </c>
      <c r="AD266" s="185" t="s">
        <v>42</v>
      </c>
      <c r="AE266" s="185"/>
    </row>
    <row r="267" ht="25.2" spans="1:31">
      <c r="A267" s="6">
        <v>4</v>
      </c>
      <c r="B267" s="185" t="s">
        <v>1062</v>
      </c>
      <c r="C267" s="42">
        <v>22251113</v>
      </c>
      <c r="D267" s="185" t="s">
        <v>1059</v>
      </c>
      <c r="E267" s="185" t="s">
        <v>87</v>
      </c>
      <c r="F267" s="6">
        <v>179.4</v>
      </c>
      <c r="G267" s="6"/>
      <c r="H267" s="6"/>
      <c r="I267" s="6"/>
      <c r="J267" s="6"/>
      <c r="K267" s="6"/>
      <c r="L267" s="6"/>
      <c r="M267" s="6"/>
      <c r="N267" s="6"/>
      <c r="O267" s="6"/>
      <c r="P267" s="6"/>
      <c r="Q267" s="6">
        <v>22.5</v>
      </c>
      <c r="R267" s="6"/>
      <c r="S267" s="6">
        <v>20</v>
      </c>
      <c r="T267" s="6"/>
      <c r="U267" s="6">
        <v>10</v>
      </c>
      <c r="V267" s="6">
        <v>5.6</v>
      </c>
      <c r="W267" s="185" t="s">
        <v>41</v>
      </c>
      <c r="X267" s="6">
        <f t="shared" si="6"/>
        <v>179.4</v>
      </c>
      <c r="Y267" s="6">
        <v>58.1</v>
      </c>
      <c r="Z267" s="6">
        <f t="shared" si="7"/>
        <v>237.5</v>
      </c>
      <c r="AA267" s="185" t="s">
        <v>42</v>
      </c>
      <c r="AB267" s="185" t="s">
        <v>42</v>
      </c>
      <c r="AC267" s="185" t="s">
        <v>41</v>
      </c>
      <c r="AD267" s="185" t="s">
        <v>42</v>
      </c>
      <c r="AE267" s="185" t="s">
        <v>42</v>
      </c>
    </row>
    <row r="268" ht="25.2" spans="1:31">
      <c r="A268" s="6">
        <v>5</v>
      </c>
      <c r="B268" s="185" t="s">
        <v>1063</v>
      </c>
      <c r="C268" s="6">
        <v>22251208</v>
      </c>
      <c r="D268" s="185" t="s">
        <v>1059</v>
      </c>
      <c r="E268" s="185" t="s">
        <v>87</v>
      </c>
      <c r="F268" s="224">
        <v>181.54</v>
      </c>
      <c r="G268" s="6"/>
      <c r="H268" s="6"/>
      <c r="I268" s="6"/>
      <c r="J268" s="6"/>
      <c r="K268" s="6"/>
      <c r="L268" s="6"/>
      <c r="M268" s="6"/>
      <c r="N268" s="6"/>
      <c r="O268" s="6"/>
      <c r="P268" s="6"/>
      <c r="Q268" s="6">
        <v>22.5</v>
      </c>
      <c r="R268" s="6"/>
      <c r="S268" s="6"/>
      <c r="T268" s="6"/>
      <c r="U268" s="6">
        <v>30</v>
      </c>
      <c r="V268" s="6">
        <v>1.5</v>
      </c>
      <c r="W268" s="185" t="s">
        <v>41</v>
      </c>
      <c r="X268" s="6">
        <f t="shared" si="6"/>
        <v>181.54</v>
      </c>
      <c r="Y268" s="6">
        <v>54</v>
      </c>
      <c r="Z268" s="6">
        <f t="shared" si="7"/>
        <v>235.54</v>
      </c>
      <c r="AA268" s="185" t="s">
        <v>42</v>
      </c>
      <c r="AB268" s="185" t="s">
        <v>42</v>
      </c>
      <c r="AC268" s="185" t="s">
        <v>41</v>
      </c>
      <c r="AD268" s="185" t="s">
        <v>42</v>
      </c>
      <c r="AE268" s="185" t="s">
        <v>42</v>
      </c>
    </row>
    <row r="269" ht="25.2" spans="1:31">
      <c r="A269" s="6">
        <v>6</v>
      </c>
      <c r="B269" s="185" t="s">
        <v>1064</v>
      </c>
      <c r="C269" s="6">
        <v>22251224</v>
      </c>
      <c r="D269" s="185" t="s">
        <v>1059</v>
      </c>
      <c r="E269" s="185" t="s">
        <v>154</v>
      </c>
      <c r="F269" s="6">
        <v>168.51</v>
      </c>
      <c r="G269" s="6"/>
      <c r="H269" s="6"/>
      <c r="I269" s="6"/>
      <c r="J269" s="6"/>
      <c r="K269" s="6">
        <v>5</v>
      </c>
      <c r="L269" s="6"/>
      <c r="M269" s="6"/>
      <c r="N269" s="6"/>
      <c r="O269" s="6"/>
      <c r="P269" s="6"/>
      <c r="Q269" s="6">
        <v>22.5</v>
      </c>
      <c r="R269" s="6"/>
      <c r="S269" s="6">
        <v>20</v>
      </c>
      <c r="T269" s="6"/>
      <c r="U269" s="6">
        <v>10</v>
      </c>
      <c r="V269" s="6">
        <v>4</v>
      </c>
      <c r="W269" s="185" t="s">
        <v>41</v>
      </c>
      <c r="X269" s="6">
        <f t="shared" si="6"/>
        <v>173.51</v>
      </c>
      <c r="Y269" s="6">
        <v>56.5</v>
      </c>
      <c r="Z269" s="6">
        <f t="shared" si="7"/>
        <v>230.01</v>
      </c>
      <c r="AA269" s="185"/>
      <c r="AB269" s="185" t="s">
        <v>42</v>
      </c>
      <c r="AC269" s="185" t="s">
        <v>41</v>
      </c>
      <c r="AD269" s="185" t="s">
        <v>42</v>
      </c>
      <c r="AE269" s="185"/>
    </row>
    <row r="270" ht="25.2" spans="1:31">
      <c r="A270" s="6">
        <v>7</v>
      </c>
      <c r="B270" s="185" t="s">
        <v>1065</v>
      </c>
      <c r="C270" s="6">
        <v>22251274</v>
      </c>
      <c r="D270" s="185" t="s">
        <v>1059</v>
      </c>
      <c r="E270" s="185" t="s">
        <v>87</v>
      </c>
      <c r="F270" s="225">
        <v>176.29</v>
      </c>
      <c r="G270" s="6"/>
      <c r="H270" s="6"/>
      <c r="I270" s="6"/>
      <c r="J270" s="6"/>
      <c r="K270" s="6"/>
      <c r="L270" s="6"/>
      <c r="M270" s="6"/>
      <c r="N270" s="6"/>
      <c r="O270" s="6"/>
      <c r="P270" s="6"/>
      <c r="Q270" s="6"/>
      <c r="R270" s="6"/>
      <c r="S270" s="6">
        <v>10</v>
      </c>
      <c r="T270" s="6">
        <v>10</v>
      </c>
      <c r="U270" s="6">
        <v>15</v>
      </c>
      <c r="V270" s="6">
        <v>5.6</v>
      </c>
      <c r="W270" s="185" t="s">
        <v>41</v>
      </c>
      <c r="X270" s="6">
        <f t="shared" si="6"/>
        <v>176.29</v>
      </c>
      <c r="Y270" s="6">
        <v>40.6</v>
      </c>
      <c r="Z270" s="6">
        <f t="shared" si="7"/>
        <v>216.89</v>
      </c>
      <c r="AA270" s="185"/>
      <c r="AB270" s="185" t="s">
        <v>42</v>
      </c>
      <c r="AC270" s="185" t="s">
        <v>41</v>
      </c>
      <c r="AD270" s="185" t="s">
        <v>42</v>
      </c>
      <c r="AE270" s="185"/>
    </row>
    <row r="271" ht="25.2" spans="1:31">
      <c r="A271" s="6">
        <v>8</v>
      </c>
      <c r="B271" s="185" t="s">
        <v>1066</v>
      </c>
      <c r="C271" s="6">
        <v>22251242</v>
      </c>
      <c r="D271" s="185" t="s">
        <v>1059</v>
      </c>
      <c r="E271" s="185" t="s">
        <v>154</v>
      </c>
      <c r="F271" s="6">
        <v>170.8</v>
      </c>
      <c r="G271" s="6"/>
      <c r="H271" s="6"/>
      <c r="I271" s="6"/>
      <c r="J271" s="6"/>
      <c r="K271" s="6"/>
      <c r="L271" s="6"/>
      <c r="M271" s="6"/>
      <c r="N271" s="6"/>
      <c r="O271" s="6"/>
      <c r="P271" s="6"/>
      <c r="Q271" s="6">
        <v>15</v>
      </c>
      <c r="R271" s="6"/>
      <c r="S271" s="6">
        <v>20</v>
      </c>
      <c r="T271" s="6"/>
      <c r="U271" s="6"/>
      <c r="V271" s="6">
        <v>1.8</v>
      </c>
      <c r="W271" s="185" t="s">
        <v>41</v>
      </c>
      <c r="X271" s="6">
        <f t="shared" si="6"/>
        <v>170.8</v>
      </c>
      <c r="Y271" s="6">
        <v>36.8</v>
      </c>
      <c r="Z271" s="6">
        <f t="shared" si="7"/>
        <v>207.6</v>
      </c>
      <c r="AA271" s="185"/>
      <c r="AB271" s="185" t="s">
        <v>42</v>
      </c>
      <c r="AC271" s="185" t="s">
        <v>41</v>
      </c>
      <c r="AD271" s="185" t="s">
        <v>42</v>
      </c>
      <c r="AE271" s="185"/>
    </row>
    <row r="272" ht="25.2" spans="1:31">
      <c r="A272" s="6">
        <v>9</v>
      </c>
      <c r="B272" s="185" t="s">
        <v>1067</v>
      </c>
      <c r="C272" s="42">
        <v>22251120</v>
      </c>
      <c r="D272" s="185" t="s">
        <v>1059</v>
      </c>
      <c r="E272" s="185" t="s">
        <v>87</v>
      </c>
      <c r="F272" s="6">
        <v>181.23</v>
      </c>
      <c r="G272" s="6"/>
      <c r="H272" s="6"/>
      <c r="I272" s="6"/>
      <c r="J272" s="6"/>
      <c r="K272" s="6"/>
      <c r="L272" s="6"/>
      <c r="M272" s="6"/>
      <c r="N272" s="6"/>
      <c r="O272" s="6">
        <v>12</v>
      </c>
      <c r="P272" s="6"/>
      <c r="Q272" s="6"/>
      <c r="R272" s="6"/>
      <c r="S272" s="6">
        <v>10</v>
      </c>
      <c r="T272" s="6"/>
      <c r="U272" s="6"/>
      <c r="V272" s="6">
        <v>1.8</v>
      </c>
      <c r="W272" s="185" t="s">
        <v>41</v>
      </c>
      <c r="X272" s="6">
        <f t="shared" si="6"/>
        <v>193.23</v>
      </c>
      <c r="Y272" s="6">
        <v>11.8</v>
      </c>
      <c r="Z272" s="6">
        <f t="shared" si="7"/>
        <v>205.03</v>
      </c>
      <c r="AA272" s="185" t="s">
        <v>42</v>
      </c>
      <c r="AB272" s="185" t="s">
        <v>42</v>
      </c>
      <c r="AC272" s="185" t="s">
        <v>41</v>
      </c>
      <c r="AD272" s="185" t="s">
        <v>42</v>
      </c>
      <c r="AE272" s="185" t="s">
        <v>42</v>
      </c>
    </row>
    <row r="273" ht="25.2" spans="1:31">
      <c r="A273" s="6">
        <v>10</v>
      </c>
      <c r="B273" s="185" t="s">
        <v>1068</v>
      </c>
      <c r="C273" s="6">
        <v>22251132</v>
      </c>
      <c r="D273" s="185" t="s">
        <v>1059</v>
      </c>
      <c r="E273" s="185" t="s">
        <v>87</v>
      </c>
      <c r="F273" s="42">
        <v>176.84</v>
      </c>
      <c r="G273" s="6">
        <v>16</v>
      </c>
      <c r="H273" s="6"/>
      <c r="I273" s="6"/>
      <c r="J273" s="6"/>
      <c r="K273" s="6"/>
      <c r="L273" s="6"/>
      <c r="M273" s="6"/>
      <c r="N273" s="6"/>
      <c r="O273" s="6"/>
      <c r="P273" s="6"/>
      <c r="Q273" s="6"/>
      <c r="R273" s="6"/>
      <c r="S273" s="6">
        <v>10</v>
      </c>
      <c r="T273" s="6"/>
      <c r="U273" s="6"/>
      <c r="V273" s="6"/>
      <c r="W273" s="185" t="s">
        <v>41</v>
      </c>
      <c r="X273" s="6">
        <f t="shared" si="6"/>
        <v>192.84</v>
      </c>
      <c r="Y273" s="6">
        <v>10</v>
      </c>
      <c r="Z273" s="6">
        <f t="shared" si="7"/>
        <v>202.84</v>
      </c>
      <c r="AA273" s="185" t="s">
        <v>42</v>
      </c>
      <c r="AB273" s="185"/>
      <c r="AC273" s="185" t="s">
        <v>41</v>
      </c>
      <c r="AD273" s="185" t="s">
        <v>42</v>
      </c>
      <c r="AE273" s="185"/>
    </row>
    <row r="274" ht="25.2" spans="1:31">
      <c r="A274" s="6">
        <v>11</v>
      </c>
      <c r="B274" s="185" t="s">
        <v>1069</v>
      </c>
      <c r="C274" s="6">
        <v>22251172</v>
      </c>
      <c r="D274" s="185" t="s">
        <v>1059</v>
      </c>
      <c r="E274" s="185" t="s">
        <v>87</v>
      </c>
      <c r="F274" s="6">
        <v>176.4</v>
      </c>
      <c r="G274" s="6"/>
      <c r="H274" s="6"/>
      <c r="I274" s="6"/>
      <c r="J274" s="6"/>
      <c r="K274" s="6"/>
      <c r="L274" s="6"/>
      <c r="M274" s="6"/>
      <c r="N274" s="6"/>
      <c r="O274" s="6"/>
      <c r="P274" s="6"/>
      <c r="Q274" s="6"/>
      <c r="R274" s="6"/>
      <c r="S274" s="6">
        <v>20</v>
      </c>
      <c r="T274" s="6"/>
      <c r="U274" s="6"/>
      <c r="V274" s="6"/>
      <c r="W274" s="185" t="s">
        <v>41</v>
      </c>
      <c r="X274" s="6">
        <f t="shared" si="6"/>
        <v>176.4</v>
      </c>
      <c r="Y274" s="6">
        <v>20</v>
      </c>
      <c r="Z274" s="6">
        <f t="shared" si="7"/>
        <v>196.4</v>
      </c>
      <c r="AA274" s="185"/>
      <c r="AB274" s="185" t="s">
        <v>42</v>
      </c>
      <c r="AC274" s="185" t="s">
        <v>41</v>
      </c>
      <c r="AD274" s="185" t="s">
        <v>42</v>
      </c>
      <c r="AE274" s="185"/>
    </row>
    <row r="275" ht="25.2" spans="1:31">
      <c r="A275" s="6">
        <v>12</v>
      </c>
      <c r="B275" s="185" t="s">
        <v>1070</v>
      </c>
      <c r="C275" s="42">
        <v>22201202</v>
      </c>
      <c r="D275" s="185" t="s">
        <v>1059</v>
      </c>
      <c r="E275" s="185" t="s">
        <v>48</v>
      </c>
      <c r="F275" s="224">
        <f>(85*1+82*2+69*1+71*1+98*2+93*2+90*2+75*1+84*2+82*1)/15+(90*3+80*2+84*2+85*2)/9</f>
        <v>170.4</v>
      </c>
      <c r="G275" s="6"/>
      <c r="H275" s="6"/>
      <c r="I275" s="6"/>
      <c r="J275" s="6"/>
      <c r="K275" s="6"/>
      <c r="L275" s="6"/>
      <c r="M275" s="6"/>
      <c r="N275" s="6"/>
      <c r="O275" s="6"/>
      <c r="P275" s="6"/>
      <c r="Q275" s="6">
        <v>15</v>
      </c>
      <c r="R275" s="6"/>
      <c r="S275" s="6">
        <v>10</v>
      </c>
      <c r="T275" s="6"/>
      <c r="U275" s="6"/>
      <c r="V275" s="6"/>
      <c r="W275" s="185" t="s">
        <v>41</v>
      </c>
      <c r="X275" s="6">
        <f t="shared" si="6"/>
        <v>170.4</v>
      </c>
      <c r="Y275" s="6">
        <v>25</v>
      </c>
      <c r="Z275" s="6">
        <f t="shared" si="7"/>
        <v>195.4</v>
      </c>
      <c r="AA275" s="185"/>
      <c r="AB275" s="185" t="s">
        <v>42</v>
      </c>
      <c r="AC275" s="185" t="s">
        <v>41</v>
      </c>
      <c r="AD275" s="185" t="s">
        <v>42</v>
      </c>
      <c r="AE275" s="185"/>
    </row>
    <row r="276" ht="25.2" spans="1:31">
      <c r="A276" s="6">
        <v>13</v>
      </c>
      <c r="B276" s="185" t="s">
        <v>1071</v>
      </c>
      <c r="C276" s="6">
        <v>22251070</v>
      </c>
      <c r="D276" s="185" t="s">
        <v>1059</v>
      </c>
      <c r="E276" s="185" t="s">
        <v>154</v>
      </c>
      <c r="F276" s="6">
        <v>177.8</v>
      </c>
      <c r="G276" s="6"/>
      <c r="H276" s="6"/>
      <c r="I276" s="6"/>
      <c r="J276" s="6"/>
      <c r="K276" s="6"/>
      <c r="L276" s="6"/>
      <c r="M276" s="6"/>
      <c r="N276" s="6"/>
      <c r="O276" s="6"/>
      <c r="P276" s="6"/>
      <c r="Q276" s="6">
        <v>30</v>
      </c>
      <c r="R276" s="6"/>
      <c r="S276" s="6" t="s">
        <v>1072</v>
      </c>
      <c r="T276" s="6"/>
      <c r="U276" s="6"/>
      <c r="V276" s="6">
        <v>2</v>
      </c>
      <c r="W276" s="185" t="s">
        <v>41</v>
      </c>
      <c r="X276" s="6">
        <f t="shared" si="6"/>
        <v>177.8</v>
      </c>
      <c r="Y276" s="6">
        <v>12</v>
      </c>
      <c r="Z276" s="6">
        <f t="shared" si="7"/>
        <v>189.8</v>
      </c>
      <c r="AA276" s="185" t="s">
        <v>42</v>
      </c>
      <c r="AB276" s="185" t="s">
        <v>42</v>
      </c>
      <c r="AC276" s="185" t="s">
        <v>41</v>
      </c>
      <c r="AD276" s="185" t="s">
        <v>42</v>
      </c>
      <c r="AE276" s="185" t="s">
        <v>42</v>
      </c>
    </row>
    <row r="277" ht="25.2" spans="1:31">
      <c r="A277" s="6">
        <v>14</v>
      </c>
      <c r="B277" s="185" t="s">
        <v>1073</v>
      </c>
      <c r="C277" s="6">
        <v>22251185</v>
      </c>
      <c r="D277" s="185" t="s">
        <v>1059</v>
      </c>
      <c r="E277" s="185" t="s">
        <v>154</v>
      </c>
      <c r="F277" s="6">
        <v>174.27</v>
      </c>
      <c r="G277" s="6"/>
      <c r="H277" s="6"/>
      <c r="I277" s="6"/>
      <c r="J277" s="6"/>
      <c r="K277" s="6"/>
      <c r="L277" s="6"/>
      <c r="M277" s="6"/>
      <c r="N277" s="6"/>
      <c r="O277" s="6"/>
      <c r="P277" s="6"/>
      <c r="Q277" s="6"/>
      <c r="R277" s="6"/>
      <c r="S277" s="6">
        <v>20</v>
      </c>
      <c r="T277" s="6"/>
      <c r="U277" s="6"/>
      <c r="V277" s="6"/>
      <c r="W277" s="185" t="s">
        <v>41</v>
      </c>
      <c r="X277" s="6">
        <f t="shared" si="6"/>
        <v>174.27</v>
      </c>
      <c r="Y277" s="6">
        <v>20</v>
      </c>
      <c r="Z277" s="6">
        <f t="shared" si="7"/>
        <v>194.27</v>
      </c>
      <c r="AA277" s="185"/>
      <c r="AB277" s="185" t="s">
        <v>42</v>
      </c>
      <c r="AC277" s="185" t="s">
        <v>41</v>
      </c>
      <c r="AD277" s="185" t="s">
        <v>42</v>
      </c>
      <c r="AE277" s="185"/>
    </row>
    <row r="278" ht="25.2" spans="1:31">
      <c r="A278" s="6">
        <v>15</v>
      </c>
      <c r="B278" s="185" t="s">
        <v>1074</v>
      </c>
      <c r="C278" s="42">
        <v>22251126</v>
      </c>
      <c r="D278" s="185" t="s">
        <v>1059</v>
      </c>
      <c r="E278" s="185" t="s">
        <v>154</v>
      </c>
      <c r="F278" s="6">
        <v>179.066</v>
      </c>
      <c r="G278" s="6"/>
      <c r="H278" s="6"/>
      <c r="I278" s="6"/>
      <c r="J278" s="6"/>
      <c r="K278" s="6"/>
      <c r="L278" s="6"/>
      <c r="M278" s="6"/>
      <c r="N278" s="6"/>
      <c r="O278" s="6"/>
      <c r="P278" s="6"/>
      <c r="Q278" s="6"/>
      <c r="R278" s="6"/>
      <c r="S278" s="6"/>
      <c r="T278" s="6"/>
      <c r="U278" s="6">
        <v>10</v>
      </c>
      <c r="V278" s="6"/>
      <c r="W278" s="185" t="s">
        <v>41</v>
      </c>
      <c r="X278" s="6">
        <f t="shared" si="6"/>
        <v>179.066</v>
      </c>
      <c r="Y278" s="6">
        <v>15</v>
      </c>
      <c r="Z278" s="6">
        <f t="shared" si="7"/>
        <v>194.066</v>
      </c>
      <c r="AA278" s="185" t="s">
        <v>42</v>
      </c>
      <c r="AB278" s="185" t="s">
        <v>42</v>
      </c>
      <c r="AC278" s="185" t="s">
        <v>41</v>
      </c>
      <c r="AD278" s="185" t="s">
        <v>42</v>
      </c>
      <c r="AE278" s="185" t="s">
        <v>42</v>
      </c>
    </row>
    <row r="279" ht="25.2" spans="1:31">
      <c r="A279" s="6">
        <v>16</v>
      </c>
      <c r="B279" s="185" t="s">
        <v>1075</v>
      </c>
      <c r="C279" s="6">
        <v>22251345</v>
      </c>
      <c r="D279" s="185" t="s">
        <v>1059</v>
      </c>
      <c r="E279" s="185" t="s">
        <v>154</v>
      </c>
      <c r="F279" s="6">
        <v>183.53</v>
      </c>
      <c r="G279" s="6"/>
      <c r="H279" s="6"/>
      <c r="I279" s="6"/>
      <c r="J279" s="6"/>
      <c r="K279" s="6"/>
      <c r="L279" s="6"/>
      <c r="M279" s="6"/>
      <c r="N279" s="6"/>
      <c r="O279" s="6"/>
      <c r="P279" s="6"/>
      <c r="Q279" s="6"/>
      <c r="R279" s="6"/>
      <c r="S279" s="6">
        <v>10</v>
      </c>
      <c r="T279" s="6"/>
      <c r="U279" s="6"/>
      <c r="V279" s="6"/>
      <c r="W279" s="185" t="s">
        <v>41</v>
      </c>
      <c r="X279" s="6">
        <f t="shared" si="6"/>
        <v>183.53</v>
      </c>
      <c r="Y279" s="6">
        <v>10</v>
      </c>
      <c r="Z279" s="6">
        <f t="shared" si="7"/>
        <v>193.53</v>
      </c>
      <c r="AA279" s="185" t="s">
        <v>42</v>
      </c>
      <c r="AB279" s="185"/>
      <c r="AC279" s="185" t="s">
        <v>41</v>
      </c>
      <c r="AD279" s="185" t="s">
        <v>42</v>
      </c>
      <c r="AE279" s="185"/>
    </row>
    <row r="280" ht="25.2" spans="1:31">
      <c r="A280" s="6">
        <v>17</v>
      </c>
      <c r="B280" s="185" t="s">
        <v>1076</v>
      </c>
      <c r="C280" s="6">
        <v>22251029</v>
      </c>
      <c r="D280" s="185" t="s">
        <v>1059</v>
      </c>
      <c r="E280" s="185" t="s">
        <v>154</v>
      </c>
      <c r="F280" s="6">
        <v>179.33</v>
      </c>
      <c r="G280" s="6"/>
      <c r="H280" s="6"/>
      <c r="I280" s="6"/>
      <c r="J280" s="6"/>
      <c r="K280" s="6"/>
      <c r="L280" s="6"/>
      <c r="M280" s="6"/>
      <c r="N280" s="6"/>
      <c r="O280" s="6"/>
      <c r="P280" s="6"/>
      <c r="Q280" s="6"/>
      <c r="R280" s="6"/>
      <c r="S280" s="6">
        <v>10</v>
      </c>
      <c r="T280" s="6"/>
      <c r="U280" s="6"/>
      <c r="V280" s="6">
        <v>1.8</v>
      </c>
      <c r="W280" s="185" t="s">
        <v>41</v>
      </c>
      <c r="X280" s="6">
        <f t="shared" si="6"/>
        <v>179.33</v>
      </c>
      <c r="Y280" s="6">
        <v>11.8</v>
      </c>
      <c r="Z280" s="6">
        <f t="shared" si="7"/>
        <v>191.13</v>
      </c>
      <c r="AA280" s="185" t="s">
        <v>42</v>
      </c>
      <c r="AB280" s="185" t="s">
        <v>42</v>
      </c>
      <c r="AC280" s="185" t="s">
        <v>57</v>
      </c>
      <c r="AD280" s="185"/>
      <c r="AE280" s="185"/>
    </row>
    <row r="281" ht="25.2" spans="1:31">
      <c r="A281" s="6">
        <v>18</v>
      </c>
      <c r="B281" s="185" t="s">
        <v>1077</v>
      </c>
      <c r="C281" s="42">
        <v>22251115</v>
      </c>
      <c r="D281" s="185" t="s">
        <v>1059</v>
      </c>
      <c r="E281" s="185" t="s">
        <v>154</v>
      </c>
      <c r="F281" s="6">
        <v>176.87</v>
      </c>
      <c r="G281" s="6"/>
      <c r="H281" s="6"/>
      <c r="I281" s="6"/>
      <c r="J281" s="6"/>
      <c r="K281" s="6"/>
      <c r="L281" s="6"/>
      <c r="M281" s="6"/>
      <c r="N281" s="6"/>
      <c r="O281" s="6"/>
      <c r="P281" s="6"/>
      <c r="Q281" s="6">
        <v>3.75</v>
      </c>
      <c r="R281" s="6"/>
      <c r="S281" s="6">
        <v>10</v>
      </c>
      <c r="T281" s="6"/>
      <c r="U281" s="6"/>
      <c r="V281" s="6"/>
      <c r="W281" s="185" t="s">
        <v>41</v>
      </c>
      <c r="X281" s="6">
        <f t="shared" si="6"/>
        <v>176.87</v>
      </c>
      <c r="Y281" s="6">
        <v>13.75</v>
      </c>
      <c r="Z281" s="6">
        <f t="shared" si="7"/>
        <v>190.62</v>
      </c>
      <c r="AA281" s="185"/>
      <c r="AB281" s="185" t="s">
        <v>42</v>
      </c>
      <c r="AC281" s="185" t="s">
        <v>57</v>
      </c>
      <c r="AD281" s="185"/>
      <c r="AE281" s="185"/>
    </row>
    <row r="282" ht="25.2" spans="1:31">
      <c r="A282" s="6">
        <v>19</v>
      </c>
      <c r="B282" s="185" t="s">
        <v>1078</v>
      </c>
      <c r="C282" s="6">
        <v>22251188</v>
      </c>
      <c r="D282" s="185" t="s">
        <v>1059</v>
      </c>
      <c r="E282" s="185" t="s">
        <v>154</v>
      </c>
      <c r="F282" s="6">
        <v>181.03</v>
      </c>
      <c r="G282" s="6"/>
      <c r="H282" s="6"/>
      <c r="I282" s="6"/>
      <c r="J282" s="6"/>
      <c r="K282" s="6"/>
      <c r="L282" s="6"/>
      <c r="M282" s="6"/>
      <c r="N282" s="6"/>
      <c r="O282" s="6"/>
      <c r="P282" s="6"/>
      <c r="Q282" s="6"/>
      <c r="R282" s="6"/>
      <c r="S282" s="6"/>
      <c r="T282" s="6"/>
      <c r="U282" s="6"/>
      <c r="V282" s="6"/>
      <c r="W282" s="185" t="s">
        <v>41</v>
      </c>
      <c r="X282" s="6">
        <f t="shared" si="6"/>
        <v>181.03</v>
      </c>
      <c r="Y282" s="6">
        <v>0</v>
      </c>
      <c r="Z282" s="6">
        <f t="shared" si="7"/>
        <v>181.03</v>
      </c>
      <c r="AA282" s="185" t="s">
        <v>42</v>
      </c>
      <c r="AB282" s="185"/>
      <c r="AC282" s="185" t="s">
        <v>57</v>
      </c>
      <c r="AD282" s="185"/>
      <c r="AE282" s="185"/>
    </row>
    <row r="283" ht="25.2" spans="1:31">
      <c r="A283" s="6">
        <v>20</v>
      </c>
      <c r="B283" s="185" t="s">
        <v>1079</v>
      </c>
      <c r="C283" s="42">
        <v>22251177</v>
      </c>
      <c r="D283" s="185" t="s">
        <v>1059</v>
      </c>
      <c r="E283" s="185" t="s">
        <v>87</v>
      </c>
      <c r="F283" s="6">
        <v>178.57</v>
      </c>
      <c r="G283" s="6"/>
      <c r="H283" s="6"/>
      <c r="I283" s="6"/>
      <c r="J283" s="6"/>
      <c r="K283" s="6"/>
      <c r="L283" s="6"/>
      <c r="M283" s="6"/>
      <c r="N283" s="6"/>
      <c r="O283" s="6"/>
      <c r="P283" s="6"/>
      <c r="Q283" s="6"/>
      <c r="R283" s="6"/>
      <c r="S283" s="6">
        <v>10</v>
      </c>
      <c r="T283" s="6"/>
      <c r="U283" s="6"/>
      <c r="V283" s="6"/>
      <c r="W283" s="185" t="s">
        <v>41</v>
      </c>
      <c r="X283" s="6">
        <f t="shared" si="6"/>
        <v>178.57</v>
      </c>
      <c r="Y283" s="6">
        <v>10</v>
      </c>
      <c r="Z283" s="6">
        <f t="shared" si="7"/>
        <v>188.57</v>
      </c>
      <c r="AA283" s="185"/>
      <c r="AB283" s="185"/>
      <c r="AC283" s="185" t="s">
        <v>57</v>
      </c>
      <c r="AD283" s="185"/>
      <c r="AE283" s="185"/>
    </row>
    <row r="284" ht="25.2" spans="1:31">
      <c r="A284" s="6">
        <v>21</v>
      </c>
      <c r="B284" s="185" t="s">
        <v>1080</v>
      </c>
      <c r="C284" s="6">
        <v>22251168</v>
      </c>
      <c r="D284" s="185" t="s">
        <v>1059</v>
      </c>
      <c r="E284" s="185" t="s">
        <v>87</v>
      </c>
      <c r="F284" s="6">
        <v>176.91</v>
      </c>
      <c r="G284" s="6"/>
      <c r="H284" s="6"/>
      <c r="I284" s="6"/>
      <c r="J284" s="6"/>
      <c r="K284" s="6"/>
      <c r="L284" s="6"/>
      <c r="M284" s="6"/>
      <c r="N284" s="6"/>
      <c r="O284" s="6"/>
      <c r="P284" s="6"/>
      <c r="Q284" s="6"/>
      <c r="R284" s="6"/>
      <c r="S284" s="6">
        <v>10</v>
      </c>
      <c r="T284" s="6"/>
      <c r="U284" s="6"/>
      <c r="V284" s="6"/>
      <c r="W284" s="185" t="s">
        <v>41</v>
      </c>
      <c r="X284" s="6">
        <f t="shared" si="6"/>
        <v>176.91</v>
      </c>
      <c r="Y284" s="6">
        <v>10</v>
      </c>
      <c r="Z284" s="6">
        <f t="shared" si="7"/>
        <v>186.91</v>
      </c>
      <c r="AA284" s="185"/>
      <c r="AB284" s="185"/>
      <c r="AC284" s="185" t="s">
        <v>57</v>
      </c>
      <c r="AD284" s="185"/>
      <c r="AE284" s="185"/>
    </row>
    <row r="285" ht="25.2" spans="1:31">
      <c r="A285" s="6">
        <v>22</v>
      </c>
      <c r="B285" s="185" t="s">
        <v>1081</v>
      </c>
      <c r="C285" s="6">
        <v>22251095</v>
      </c>
      <c r="D285" s="185" t="s">
        <v>1059</v>
      </c>
      <c r="E285" s="185" t="s">
        <v>87</v>
      </c>
      <c r="F285" s="6">
        <v>183.46</v>
      </c>
      <c r="G285" s="6"/>
      <c r="H285" s="6"/>
      <c r="I285" s="6"/>
      <c r="J285" s="6"/>
      <c r="K285" s="6"/>
      <c r="L285" s="6"/>
      <c r="M285" s="6"/>
      <c r="N285" s="6"/>
      <c r="O285" s="6"/>
      <c r="P285" s="6"/>
      <c r="Q285" s="6"/>
      <c r="R285" s="6"/>
      <c r="S285" s="6"/>
      <c r="T285" s="6"/>
      <c r="U285" s="6"/>
      <c r="V285" s="6"/>
      <c r="W285" s="185" t="s">
        <v>41</v>
      </c>
      <c r="X285" s="6">
        <f t="shared" si="6"/>
        <v>183.46</v>
      </c>
      <c r="Y285" s="6">
        <v>0</v>
      </c>
      <c r="Z285" s="6">
        <f t="shared" si="7"/>
        <v>183.46</v>
      </c>
      <c r="AA285" s="185" t="s">
        <v>42</v>
      </c>
      <c r="AB285" s="185"/>
      <c r="AC285" s="185" t="s">
        <v>57</v>
      </c>
      <c r="AD285" s="185"/>
      <c r="AE285" s="185"/>
    </row>
    <row r="286" ht="25.2" spans="1:31">
      <c r="A286" s="6">
        <v>23</v>
      </c>
      <c r="B286" s="185" t="s">
        <v>1082</v>
      </c>
      <c r="C286" s="6">
        <v>22251154</v>
      </c>
      <c r="D286" s="185" t="s">
        <v>1059</v>
      </c>
      <c r="E286" s="185" t="s">
        <v>87</v>
      </c>
      <c r="F286" s="226">
        <v>178.26</v>
      </c>
      <c r="G286" s="6"/>
      <c r="H286" s="6"/>
      <c r="I286" s="6"/>
      <c r="J286" s="6"/>
      <c r="K286" s="6"/>
      <c r="L286" s="6"/>
      <c r="M286" s="6"/>
      <c r="N286" s="6"/>
      <c r="O286" s="6"/>
      <c r="P286" s="6"/>
      <c r="Q286" s="6">
        <v>5</v>
      </c>
      <c r="R286" s="6"/>
      <c r="S286" s="6"/>
      <c r="T286" s="6"/>
      <c r="U286" s="6"/>
      <c r="V286" s="6"/>
      <c r="W286" s="185" t="s">
        <v>41</v>
      </c>
      <c r="X286" s="6">
        <f t="shared" si="6"/>
        <v>178.26</v>
      </c>
      <c r="Y286" s="6">
        <v>5</v>
      </c>
      <c r="Z286" s="6">
        <f t="shared" si="7"/>
        <v>183.26</v>
      </c>
      <c r="AA286" s="185"/>
      <c r="AB286" s="185"/>
      <c r="AC286" s="185" t="s">
        <v>57</v>
      </c>
      <c r="AD286" s="185"/>
      <c r="AE286" s="185"/>
    </row>
    <row r="287" ht="25.2" spans="1:31">
      <c r="A287" s="6">
        <v>24</v>
      </c>
      <c r="B287" s="185" t="s">
        <v>1083</v>
      </c>
      <c r="C287" s="6">
        <v>22251240</v>
      </c>
      <c r="D287" s="185" t="s">
        <v>1059</v>
      </c>
      <c r="E287" s="185" t="s">
        <v>87</v>
      </c>
      <c r="F287" s="6">
        <v>180.236</v>
      </c>
      <c r="G287" s="6"/>
      <c r="H287" s="6"/>
      <c r="I287" s="6"/>
      <c r="J287" s="6"/>
      <c r="K287" s="6"/>
      <c r="L287" s="6"/>
      <c r="M287" s="6"/>
      <c r="N287" s="6"/>
      <c r="O287" s="6"/>
      <c r="P287" s="6"/>
      <c r="Q287" s="6"/>
      <c r="R287" s="6"/>
      <c r="S287" s="6"/>
      <c r="T287" s="6"/>
      <c r="U287" s="6"/>
      <c r="V287" s="6"/>
      <c r="W287" s="185" t="s">
        <v>41</v>
      </c>
      <c r="X287" s="6">
        <f t="shared" si="6"/>
        <v>180.236</v>
      </c>
      <c r="Y287" s="6">
        <v>0</v>
      </c>
      <c r="Z287" s="6">
        <f t="shared" si="7"/>
        <v>180.236</v>
      </c>
      <c r="AA287" s="185" t="s">
        <v>42</v>
      </c>
      <c r="AB287" s="185"/>
      <c r="AC287" s="185" t="s">
        <v>57</v>
      </c>
      <c r="AD287" s="185"/>
      <c r="AE287" s="185"/>
    </row>
    <row r="288" ht="25.2" spans="1:31">
      <c r="A288" s="6">
        <v>25</v>
      </c>
      <c r="B288" s="185" t="s">
        <v>1084</v>
      </c>
      <c r="C288" s="6">
        <v>22251011</v>
      </c>
      <c r="D288" s="185" t="s">
        <v>1059</v>
      </c>
      <c r="E288" s="185" t="s">
        <v>87</v>
      </c>
      <c r="F288" s="6">
        <v>180.2</v>
      </c>
      <c r="G288" s="6"/>
      <c r="H288" s="6"/>
      <c r="I288" s="6"/>
      <c r="J288" s="6"/>
      <c r="K288" s="6"/>
      <c r="L288" s="6"/>
      <c r="M288" s="6"/>
      <c r="N288" s="6"/>
      <c r="O288" s="6"/>
      <c r="P288" s="6"/>
      <c r="Q288" s="6"/>
      <c r="R288" s="6"/>
      <c r="S288" s="6"/>
      <c r="T288" s="6"/>
      <c r="U288" s="6"/>
      <c r="V288" s="6"/>
      <c r="W288" s="185" t="s">
        <v>41</v>
      </c>
      <c r="X288" s="6">
        <f t="shared" si="6"/>
        <v>180.2</v>
      </c>
      <c r="Y288" s="6">
        <v>0</v>
      </c>
      <c r="Z288" s="6">
        <f t="shared" si="7"/>
        <v>180.2</v>
      </c>
      <c r="AA288" s="185" t="s">
        <v>42</v>
      </c>
      <c r="AB288" s="185"/>
      <c r="AC288" s="185" t="s">
        <v>57</v>
      </c>
      <c r="AD288" s="185"/>
      <c r="AE288" s="185"/>
    </row>
    <row r="289" ht="25.2" spans="1:31">
      <c r="A289" s="6">
        <v>26</v>
      </c>
      <c r="B289" s="185" t="s">
        <v>1085</v>
      </c>
      <c r="C289" s="42">
        <v>22251180</v>
      </c>
      <c r="D289" s="185" t="s">
        <v>1059</v>
      </c>
      <c r="E289" s="185" t="s">
        <v>154</v>
      </c>
      <c r="F289" s="6">
        <v>179.07</v>
      </c>
      <c r="G289" s="6"/>
      <c r="H289" s="6"/>
      <c r="I289" s="6"/>
      <c r="J289" s="6"/>
      <c r="K289" s="6"/>
      <c r="L289" s="6"/>
      <c r="M289" s="6"/>
      <c r="N289" s="6"/>
      <c r="O289" s="6"/>
      <c r="P289" s="6"/>
      <c r="Q289" s="6"/>
      <c r="R289" s="6"/>
      <c r="S289" s="6"/>
      <c r="T289" s="6"/>
      <c r="U289" s="6"/>
      <c r="V289" s="6"/>
      <c r="W289" s="185" t="s">
        <v>41</v>
      </c>
      <c r="X289" s="6">
        <f t="shared" si="6"/>
        <v>179.07</v>
      </c>
      <c r="Y289" s="6">
        <v>0</v>
      </c>
      <c r="Z289" s="6">
        <f t="shared" si="7"/>
        <v>179.07</v>
      </c>
      <c r="AA289" s="185" t="s">
        <v>42</v>
      </c>
      <c r="AB289" s="185"/>
      <c r="AC289" s="185" t="s">
        <v>57</v>
      </c>
      <c r="AD289" s="185"/>
      <c r="AE289" s="185"/>
    </row>
    <row r="290" ht="25.2" spans="1:31">
      <c r="A290" s="6">
        <v>27</v>
      </c>
      <c r="B290" s="185" t="s">
        <v>1086</v>
      </c>
      <c r="C290" s="6">
        <v>22251002</v>
      </c>
      <c r="D290" s="185" t="s">
        <v>1059</v>
      </c>
      <c r="E290" s="185" t="s">
        <v>154</v>
      </c>
      <c r="F290" s="6">
        <v>178.8</v>
      </c>
      <c r="G290" s="6"/>
      <c r="H290" s="6"/>
      <c r="I290" s="6"/>
      <c r="J290" s="6"/>
      <c r="K290" s="6"/>
      <c r="L290" s="6"/>
      <c r="M290" s="6"/>
      <c r="N290" s="6"/>
      <c r="O290" s="6"/>
      <c r="P290" s="6"/>
      <c r="Q290" s="6"/>
      <c r="R290" s="6"/>
      <c r="S290" s="6"/>
      <c r="T290" s="6"/>
      <c r="U290" s="6"/>
      <c r="V290" s="6"/>
      <c r="W290" s="185" t="s">
        <v>41</v>
      </c>
      <c r="X290" s="6">
        <f t="shared" si="6"/>
        <v>178.8</v>
      </c>
      <c r="Y290" s="6">
        <v>0</v>
      </c>
      <c r="Z290" s="6">
        <f t="shared" si="7"/>
        <v>178.8</v>
      </c>
      <c r="AA290" s="185" t="s">
        <v>42</v>
      </c>
      <c r="AB290" s="185"/>
      <c r="AC290" s="185" t="s">
        <v>57</v>
      </c>
      <c r="AD290" s="185"/>
      <c r="AE290" s="185"/>
    </row>
    <row r="291" ht="25.2" spans="1:31">
      <c r="A291" s="6">
        <v>28</v>
      </c>
      <c r="B291" s="185" t="s">
        <v>1087</v>
      </c>
      <c r="C291" s="6">
        <v>22251159</v>
      </c>
      <c r="D291" s="185" t="s">
        <v>1059</v>
      </c>
      <c r="E291" s="185" t="s">
        <v>87</v>
      </c>
      <c r="F291" s="6">
        <v>166.4</v>
      </c>
      <c r="G291" s="6"/>
      <c r="H291" s="6"/>
      <c r="I291" s="6"/>
      <c r="J291" s="6"/>
      <c r="K291" s="6"/>
      <c r="L291" s="6"/>
      <c r="M291" s="6"/>
      <c r="N291" s="6"/>
      <c r="O291" s="6"/>
      <c r="P291" s="6"/>
      <c r="Q291" s="6"/>
      <c r="R291" s="6"/>
      <c r="S291" s="6">
        <v>10</v>
      </c>
      <c r="T291" s="6"/>
      <c r="U291" s="6">
        <v>1.7</v>
      </c>
      <c r="V291" s="6"/>
      <c r="W291" s="185" t="s">
        <v>41</v>
      </c>
      <c r="X291" s="6">
        <f t="shared" si="6"/>
        <v>166.4</v>
      </c>
      <c r="Y291" s="6">
        <v>11.7</v>
      </c>
      <c r="Z291" s="6">
        <f t="shared" si="7"/>
        <v>178.1</v>
      </c>
      <c r="AA291" s="185"/>
      <c r="AB291" s="185"/>
      <c r="AC291" s="185" t="s">
        <v>57</v>
      </c>
      <c r="AD291" s="185"/>
      <c r="AE291" s="185"/>
    </row>
    <row r="292" ht="25.2" spans="1:31">
      <c r="A292" s="6">
        <v>29</v>
      </c>
      <c r="B292" s="185" t="s">
        <v>1088</v>
      </c>
      <c r="C292" s="6">
        <v>22251179</v>
      </c>
      <c r="D292" s="185" t="s">
        <v>1059</v>
      </c>
      <c r="E292" s="185" t="s">
        <v>154</v>
      </c>
      <c r="F292" s="6">
        <v>175.8</v>
      </c>
      <c r="G292" s="6"/>
      <c r="H292" s="6"/>
      <c r="I292" s="6"/>
      <c r="J292" s="6"/>
      <c r="K292" s="6"/>
      <c r="L292" s="6"/>
      <c r="M292" s="6"/>
      <c r="N292" s="6"/>
      <c r="O292" s="6"/>
      <c r="P292" s="6"/>
      <c r="Q292" s="6"/>
      <c r="R292" s="6"/>
      <c r="S292" s="6"/>
      <c r="T292" s="6"/>
      <c r="U292" s="6"/>
      <c r="V292" s="6"/>
      <c r="W292" s="185" t="s">
        <v>41</v>
      </c>
      <c r="X292" s="6">
        <f t="shared" si="6"/>
        <v>175.8</v>
      </c>
      <c r="Y292" s="6">
        <v>0</v>
      </c>
      <c r="Z292" s="6">
        <f t="shared" si="7"/>
        <v>175.8</v>
      </c>
      <c r="AA292" s="185"/>
      <c r="AB292" s="185"/>
      <c r="AC292" s="185" t="s">
        <v>57</v>
      </c>
      <c r="AD292" s="185"/>
      <c r="AE292" s="185"/>
    </row>
    <row r="293" ht="25.2" spans="1:31">
      <c r="A293" s="6">
        <v>30</v>
      </c>
      <c r="B293" s="185" t="s">
        <v>1089</v>
      </c>
      <c r="C293" s="6">
        <v>22251041</v>
      </c>
      <c r="D293" s="185" t="s">
        <v>1059</v>
      </c>
      <c r="E293" s="185" t="s">
        <v>154</v>
      </c>
      <c r="F293" s="6">
        <v>165</v>
      </c>
      <c r="G293" s="6"/>
      <c r="H293" s="6"/>
      <c r="I293" s="6"/>
      <c r="J293" s="6"/>
      <c r="K293" s="6"/>
      <c r="L293" s="6"/>
      <c r="M293" s="6"/>
      <c r="N293" s="6"/>
      <c r="O293" s="6"/>
      <c r="P293" s="6"/>
      <c r="Q293" s="6"/>
      <c r="R293" s="6"/>
      <c r="S293" s="6"/>
      <c r="T293" s="6"/>
      <c r="U293" s="6">
        <v>7.5</v>
      </c>
      <c r="V293" s="6"/>
      <c r="W293" s="185" t="s">
        <v>41</v>
      </c>
      <c r="X293" s="6">
        <f t="shared" si="6"/>
        <v>165</v>
      </c>
      <c r="Y293" s="6">
        <v>7.5</v>
      </c>
      <c r="Z293" s="6">
        <f t="shared" si="7"/>
        <v>172.5</v>
      </c>
      <c r="AA293" s="185"/>
      <c r="AB293" s="185"/>
      <c r="AC293" s="185" t="s">
        <v>57</v>
      </c>
      <c r="AD293" s="185"/>
      <c r="AE293" s="185"/>
    </row>
    <row r="294" ht="25.2" spans="1:31">
      <c r="A294" s="6">
        <v>31</v>
      </c>
      <c r="B294" s="185" t="s">
        <v>1090</v>
      </c>
      <c r="C294" s="6">
        <v>22251145</v>
      </c>
      <c r="D294" s="185" t="s">
        <v>1059</v>
      </c>
      <c r="E294" s="185" t="s">
        <v>154</v>
      </c>
      <c r="F294" s="6">
        <v>169.16</v>
      </c>
      <c r="G294" s="6"/>
      <c r="H294" s="6"/>
      <c r="I294" s="6"/>
      <c r="J294" s="6"/>
      <c r="K294" s="6"/>
      <c r="L294" s="6"/>
      <c r="M294" s="6"/>
      <c r="N294" s="6"/>
      <c r="O294" s="6"/>
      <c r="P294" s="6"/>
      <c r="Q294" s="6"/>
      <c r="R294" s="6"/>
      <c r="S294" s="6"/>
      <c r="T294" s="6"/>
      <c r="U294" s="6"/>
      <c r="V294" s="6">
        <v>3.2</v>
      </c>
      <c r="W294" s="185" t="s">
        <v>41</v>
      </c>
      <c r="X294" s="6">
        <f t="shared" si="6"/>
        <v>169.16</v>
      </c>
      <c r="Y294" s="6">
        <v>3.2</v>
      </c>
      <c r="Z294" s="6">
        <f t="shared" si="7"/>
        <v>172.36</v>
      </c>
      <c r="AA294" s="185"/>
      <c r="AB294" s="185"/>
      <c r="AC294" s="185" t="s">
        <v>57</v>
      </c>
      <c r="AD294" s="185"/>
      <c r="AE294" s="185"/>
    </row>
    <row r="295" ht="25.2" spans="1:31">
      <c r="A295" s="6">
        <v>32</v>
      </c>
      <c r="B295" s="185" t="s">
        <v>1091</v>
      </c>
      <c r="C295" s="6">
        <v>22251034</v>
      </c>
      <c r="D295" s="185" t="s">
        <v>1059</v>
      </c>
      <c r="E295" s="185" t="s">
        <v>154</v>
      </c>
      <c r="F295" s="225">
        <v>170.6</v>
      </c>
      <c r="G295" s="6"/>
      <c r="H295" s="6"/>
      <c r="I295" s="6"/>
      <c r="J295" s="6"/>
      <c r="K295" s="6"/>
      <c r="L295" s="6"/>
      <c r="M295" s="6"/>
      <c r="N295" s="6"/>
      <c r="O295" s="6"/>
      <c r="P295" s="6"/>
      <c r="Q295" s="6"/>
      <c r="R295" s="6"/>
      <c r="S295" s="6"/>
      <c r="T295" s="6"/>
      <c r="U295" s="6"/>
      <c r="V295" s="6"/>
      <c r="W295" s="185" t="s">
        <v>41</v>
      </c>
      <c r="X295" s="6">
        <f t="shared" si="6"/>
        <v>170.6</v>
      </c>
      <c r="Y295" s="6">
        <v>0</v>
      </c>
      <c r="Z295" s="6">
        <f t="shared" si="7"/>
        <v>170.6</v>
      </c>
      <c r="AA295" s="185"/>
      <c r="AB295" s="185"/>
      <c r="AC295" s="185" t="s">
        <v>57</v>
      </c>
      <c r="AD295" s="185"/>
      <c r="AE295" s="185"/>
    </row>
    <row r="296" ht="25.2" spans="1:31">
      <c r="A296" s="6">
        <v>33</v>
      </c>
      <c r="B296" s="185" t="s">
        <v>1092</v>
      </c>
      <c r="C296" s="6">
        <v>22251032</v>
      </c>
      <c r="D296" s="185" t="s">
        <v>1059</v>
      </c>
      <c r="E296" s="185" t="s">
        <v>48</v>
      </c>
      <c r="F296" s="225">
        <v>170.17</v>
      </c>
      <c r="G296" s="6"/>
      <c r="H296" s="6"/>
      <c r="I296" s="6"/>
      <c r="J296" s="6"/>
      <c r="K296" s="6"/>
      <c r="L296" s="6"/>
      <c r="M296" s="6"/>
      <c r="N296" s="6"/>
      <c r="O296" s="6"/>
      <c r="P296" s="6"/>
      <c r="Q296" s="6"/>
      <c r="R296" s="6"/>
      <c r="S296" s="6"/>
      <c r="T296" s="6"/>
      <c r="U296" s="6"/>
      <c r="V296" s="6"/>
      <c r="W296" s="185" t="s">
        <v>41</v>
      </c>
      <c r="X296" s="6">
        <f t="shared" si="6"/>
        <v>170.17</v>
      </c>
      <c r="Y296" s="6">
        <v>0</v>
      </c>
      <c r="Z296" s="6">
        <f t="shared" si="7"/>
        <v>170.17</v>
      </c>
      <c r="AA296" s="185"/>
      <c r="AB296" s="185"/>
      <c r="AC296" s="185" t="s">
        <v>57</v>
      </c>
      <c r="AD296" s="185"/>
      <c r="AE296" s="185"/>
    </row>
    <row r="297" ht="25.2" spans="1:31">
      <c r="A297" s="6">
        <v>34</v>
      </c>
      <c r="B297" s="185" t="s">
        <v>1093</v>
      </c>
      <c r="C297" s="6">
        <v>22251200</v>
      </c>
      <c r="D297" s="185" t="s">
        <v>1059</v>
      </c>
      <c r="E297" s="185" t="s">
        <v>154</v>
      </c>
      <c r="F297" s="6">
        <v>170.11</v>
      </c>
      <c r="G297" s="6"/>
      <c r="H297" s="6"/>
      <c r="I297" s="6"/>
      <c r="J297" s="6"/>
      <c r="K297" s="6"/>
      <c r="L297" s="6"/>
      <c r="M297" s="6"/>
      <c r="N297" s="6"/>
      <c r="O297" s="6"/>
      <c r="P297" s="6"/>
      <c r="Q297" s="6"/>
      <c r="R297" s="6"/>
      <c r="S297" s="6"/>
      <c r="T297" s="6"/>
      <c r="U297" s="6"/>
      <c r="V297" s="6"/>
      <c r="W297" s="185" t="s">
        <v>41</v>
      </c>
      <c r="X297" s="6">
        <f t="shared" si="6"/>
        <v>170.11</v>
      </c>
      <c r="Y297" s="6">
        <v>0</v>
      </c>
      <c r="Z297" s="6">
        <f t="shared" si="7"/>
        <v>170.11</v>
      </c>
      <c r="AA297" s="185"/>
      <c r="AB297" s="185"/>
      <c r="AC297" s="185" t="s">
        <v>57</v>
      </c>
      <c r="AD297" s="185"/>
      <c r="AE297" s="185"/>
    </row>
    <row r="298" ht="25.2" spans="1:31">
      <c r="A298" s="6">
        <v>35</v>
      </c>
      <c r="B298" s="185" t="s">
        <v>1094</v>
      </c>
      <c r="C298" s="6">
        <v>22251025</v>
      </c>
      <c r="D298" s="185" t="s">
        <v>1059</v>
      </c>
      <c r="E298" s="185" t="s">
        <v>1095</v>
      </c>
      <c r="F298" s="6">
        <v>168.27</v>
      </c>
      <c r="G298" s="6"/>
      <c r="H298" s="6"/>
      <c r="I298" s="6"/>
      <c r="J298" s="6"/>
      <c r="K298" s="6"/>
      <c r="L298" s="6"/>
      <c r="M298" s="6"/>
      <c r="N298" s="6"/>
      <c r="O298" s="6"/>
      <c r="P298" s="6"/>
      <c r="Q298" s="6"/>
      <c r="R298" s="6"/>
      <c r="S298" s="6"/>
      <c r="T298" s="6"/>
      <c r="U298" s="6"/>
      <c r="V298" s="6"/>
      <c r="W298" s="185" t="s">
        <v>41</v>
      </c>
      <c r="X298" s="6">
        <f t="shared" si="6"/>
        <v>168.27</v>
      </c>
      <c r="Y298" s="6">
        <v>0</v>
      </c>
      <c r="Z298" s="6">
        <f t="shared" si="7"/>
        <v>168.27</v>
      </c>
      <c r="AA298" s="185"/>
      <c r="AB298" s="185"/>
      <c r="AC298" s="185" t="s">
        <v>57</v>
      </c>
      <c r="AD298" s="185"/>
      <c r="AE298" s="185"/>
    </row>
    <row r="299" ht="25.2" spans="1:31">
      <c r="A299" s="6">
        <v>36</v>
      </c>
      <c r="B299" s="185" t="s">
        <v>1096</v>
      </c>
      <c r="C299" s="6">
        <v>22251036</v>
      </c>
      <c r="D299" s="185" t="s">
        <v>1059</v>
      </c>
      <c r="E299" s="185" t="s">
        <v>154</v>
      </c>
      <c r="F299" s="225">
        <v>167.7</v>
      </c>
      <c r="G299" s="6"/>
      <c r="H299" s="6"/>
      <c r="I299" s="6"/>
      <c r="J299" s="6"/>
      <c r="K299" s="6"/>
      <c r="L299" s="6"/>
      <c r="M299" s="6"/>
      <c r="N299" s="6"/>
      <c r="O299" s="6"/>
      <c r="P299" s="6"/>
      <c r="Q299" s="6"/>
      <c r="R299" s="6"/>
      <c r="S299" s="6"/>
      <c r="T299" s="6"/>
      <c r="U299" s="6"/>
      <c r="V299" s="6"/>
      <c r="W299" s="185" t="s">
        <v>41</v>
      </c>
      <c r="X299" s="6">
        <f t="shared" si="6"/>
        <v>167.7</v>
      </c>
      <c r="Y299" s="6">
        <v>0</v>
      </c>
      <c r="Z299" s="6">
        <f t="shared" si="7"/>
        <v>167.7</v>
      </c>
      <c r="AA299" s="185"/>
      <c r="AB299" s="185"/>
      <c r="AC299" s="185" t="s">
        <v>57</v>
      </c>
      <c r="AD299" s="185"/>
      <c r="AE299" s="185"/>
    </row>
    <row r="300" ht="25.2" spans="1:31">
      <c r="A300" s="6">
        <v>37</v>
      </c>
      <c r="B300" s="185" t="s">
        <v>1097</v>
      </c>
      <c r="C300" s="6">
        <v>22251109</v>
      </c>
      <c r="D300" s="185" t="s">
        <v>1059</v>
      </c>
      <c r="E300" s="185" t="s">
        <v>154</v>
      </c>
      <c r="F300" s="6">
        <v>167.44</v>
      </c>
      <c r="G300" s="6"/>
      <c r="H300" s="6"/>
      <c r="I300" s="6"/>
      <c r="J300" s="6"/>
      <c r="K300" s="6"/>
      <c r="L300" s="6"/>
      <c r="M300" s="6"/>
      <c r="N300" s="6"/>
      <c r="O300" s="6"/>
      <c r="P300" s="6"/>
      <c r="Q300" s="6"/>
      <c r="R300" s="6"/>
      <c r="S300" s="6"/>
      <c r="T300" s="6"/>
      <c r="U300" s="6"/>
      <c r="V300" s="6"/>
      <c r="W300" s="185" t="s">
        <v>41</v>
      </c>
      <c r="X300" s="6">
        <f t="shared" si="6"/>
        <v>167.44</v>
      </c>
      <c r="Y300" s="6">
        <v>0</v>
      </c>
      <c r="Z300" s="6">
        <f t="shared" si="7"/>
        <v>167.44</v>
      </c>
      <c r="AA300" s="185"/>
      <c r="AB300" s="185"/>
      <c r="AC300" s="185" t="s">
        <v>57</v>
      </c>
      <c r="AD300" s="185"/>
      <c r="AE300" s="185"/>
    </row>
    <row r="301" ht="25.2" spans="1:31">
      <c r="A301" s="6">
        <v>38</v>
      </c>
      <c r="B301" s="185" t="s">
        <v>1098</v>
      </c>
      <c r="C301" s="6">
        <v>22251015</v>
      </c>
      <c r="D301" s="185" t="s">
        <v>1059</v>
      </c>
      <c r="E301" s="185" t="s">
        <v>154</v>
      </c>
      <c r="F301" s="6">
        <v>167.06</v>
      </c>
      <c r="G301" s="6"/>
      <c r="H301" s="6"/>
      <c r="I301" s="6"/>
      <c r="J301" s="6"/>
      <c r="K301" s="6"/>
      <c r="L301" s="6"/>
      <c r="M301" s="6"/>
      <c r="N301" s="6"/>
      <c r="O301" s="6"/>
      <c r="P301" s="6"/>
      <c r="Q301" s="6"/>
      <c r="R301" s="6"/>
      <c r="S301" s="6"/>
      <c r="T301" s="6"/>
      <c r="U301" s="6"/>
      <c r="V301" s="6"/>
      <c r="W301" s="185" t="s">
        <v>41</v>
      </c>
      <c r="X301" s="6">
        <f t="shared" si="6"/>
        <v>167.06</v>
      </c>
      <c r="Y301" s="6">
        <v>0</v>
      </c>
      <c r="Z301" s="6">
        <f t="shared" si="7"/>
        <v>167.06</v>
      </c>
      <c r="AA301" s="185"/>
      <c r="AB301" s="185"/>
      <c r="AC301" s="185" t="s">
        <v>57</v>
      </c>
      <c r="AD301" s="185"/>
      <c r="AE301" s="185"/>
    </row>
    <row r="302" ht="25.2" spans="1:31">
      <c r="A302" s="6">
        <v>39</v>
      </c>
      <c r="B302" s="185" t="s">
        <v>1099</v>
      </c>
      <c r="C302" s="6">
        <v>22251006</v>
      </c>
      <c r="D302" s="185" t="s">
        <v>1059</v>
      </c>
      <c r="E302" s="185" t="s">
        <v>154</v>
      </c>
      <c r="F302" s="6">
        <v>164</v>
      </c>
      <c r="G302" s="6"/>
      <c r="H302" s="6"/>
      <c r="I302" s="6"/>
      <c r="J302" s="6"/>
      <c r="K302" s="6"/>
      <c r="L302" s="6"/>
      <c r="M302" s="6"/>
      <c r="N302" s="6"/>
      <c r="O302" s="6"/>
      <c r="P302" s="6"/>
      <c r="Q302" s="6"/>
      <c r="R302" s="6"/>
      <c r="S302" s="6"/>
      <c r="T302" s="6"/>
      <c r="U302" s="6"/>
      <c r="V302" s="6"/>
      <c r="W302" s="185" t="s">
        <v>41</v>
      </c>
      <c r="X302" s="6">
        <f t="shared" si="6"/>
        <v>164</v>
      </c>
      <c r="Y302" s="6">
        <v>0</v>
      </c>
      <c r="Z302" s="6">
        <f t="shared" si="7"/>
        <v>164</v>
      </c>
      <c r="AA302" s="185"/>
      <c r="AB302" s="185"/>
      <c r="AC302" s="185" t="s">
        <v>57</v>
      </c>
      <c r="AD302" s="185"/>
      <c r="AE302" s="185"/>
    </row>
    <row r="303" ht="25.2" spans="1:31">
      <c r="A303" s="6">
        <v>40</v>
      </c>
      <c r="B303" s="185" t="s">
        <v>1100</v>
      </c>
      <c r="C303" s="6">
        <v>22251311</v>
      </c>
      <c r="D303" s="185" t="s">
        <v>1059</v>
      </c>
      <c r="E303" s="185" t="s">
        <v>154</v>
      </c>
      <c r="F303" s="6">
        <v>160.88</v>
      </c>
      <c r="G303" s="6"/>
      <c r="H303" s="6"/>
      <c r="I303" s="6"/>
      <c r="J303" s="6"/>
      <c r="K303" s="6"/>
      <c r="L303" s="6"/>
      <c r="M303" s="6"/>
      <c r="N303" s="6"/>
      <c r="O303" s="6"/>
      <c r="P303" s="6"/>
      <c r="Q303" s="6"/>
      <c r="R303" s="6"/>
      <c r="S303" s="6"/>
      <c r="T303" s="6"/>
      <c r="U303" s="6"/>
      <c r="V303" s="6"/>
      <c r="W303" s="185" t="s">
        <v>41</v>
      </c>
      <c r="X303" s="6">
        <f t="shared" si="6"/>
        <v>160.88</v>
      </c>
      <c r="Y303" s="6">
        <v>0</v>
      </c>
      <c r="Z303" s="6">
        <f t="shared" si="7"/>
        <v>160.88</v>
      </c>
      <c r="AA303" s="185"/>
      <c r="AB303" s="185"/>
      <c r="AC303" s="185" t="s">
        <v>57</v>
      </c>
      <c r="AD303" s="185"/>
      <c r="AE303" s="185"/>
    </row>
    <row r="304" spans="1:31">
      <c r="A304" s="158"/>
      <c r="B304" s="158"/>
      <c r="C304" s="158"/>
      <c r="D304" s="158"/>
      <c r="E304" s="158"/>
      <c r="F304" s="158"/>
      <c r="G304" s="158"/>
      <c r="H304" s="158"/>
      <c r="I304" s="158"/>
      <c r="J304" s="158"/>
      <c r="K304" s="158"/>
      <c r="L304" s="158"/>
      <c r="M304" s="158"/>
      <c r="N304" s="158"/>
      <c r="O304" s="158"/>
      <c r="P304" s="158"/>
      <c r="Q304" s="158"/>
      <c r="R304" s="158"/>
      <c r="S304" s="158"/>
      <c r="T304" s="158"/>
      <c r="U304" s="158"/>
      <c r="V304" s="158"/>
      <c r="W304" s="158"/>
      <c r="X304" s="158"/>
      <c r="Y304" s="158"/>
      <c r="Z304" s="158"/>
      <c r="AA304" s="158"/>
      <c r="AB304" s="158"/>
      <c r="AC304" s="158"/>
      <c r="AD304" s="158"/>
      <c r="AE304" s="158"/>
    </row>
    <row r="305" ht="38.4" spans="1:31">
      <c r="A305" s="42">
        <v>1</v>
      </c>
      <c r="B305" s="185" t="s">
        <v>1101</v>
      </c>
      <c r="C305" s="6">
        <v>22251300</v>
      </c>
      <c r="D305" s="185" t="s">
        <v>1102</v>
      </c>
      <c r="E305" s="185" t="s">
        <v>87</v>
      </c>
      <c r="F305" s="6">
        <v>178.09</v>
      </c>
      <c r="G305" s="6"/>
      <c r="H305" s="6"/>
      <c r="I305" s="6" t="s">
        <v>1103</v>
      </c>
      <c r="J305" s="6"/>
      <c r="K305" s="6"/>
      <c r="L305" s="6"/>
      <c r="M305" s="6"/>
      <c r="N305" s="185" t="s">
        <v>1104</v>
      </c>
      <c r="O305" s="6"/>
      <c r="P305" s="6"/>
      <c r="Q305" s="6">
        <v>30</v>
      </c>
      <c r="R305" s="6"/>
      <c r="S305" s="6">
        <v>20</v>
      </c>
      <c r="T305" s="6"/>
      <c r="U305" s="6">
        <v>30</v>
      </c>
      <c r="V305" s="6">
        <v>2</v>
      </c>
      <c r="W305" s="185" t="s">
        <v>41</v>
      </c>
      <c r="X305" s="227">
        <f>192.09+0.9</f>
        <v>192.99</v>
      </c>
      <c r="Y305" s="227">
        <f t="shared" ref="Y305:Y329" si="8">SUM(Q305:V305)</f>
        <v>82</v>
      </c>
      <c r="Z305" s="227">
        <f t="shared" ref="Z305:Z329" si="9">X305+Y305</f>
        <v>274.99</v>
      </c>
      <c r="AA305" s="185" t="s">
        <v>42</v>
      </c>
      <c r="AB305" s="185" t="s">
        <v>42</v>
      </c>
      <c r="AC305" s="185" t="s">
        <v>41</v>
      </c>
      <c r="AD305" s="185" t="s">
        <v>42</v>
      </c>
      <c r="AE305" s="185" t="s">
        <v>42</v>
      </c>
    </row>
    <row r="306" ht="78" spans="1:31">
      <c r="A306" s="42">
        <v>11</v>
      </c>
      <c r="B306" s="185" t="s">
        <v>1105</v>
      </c>
      <c r="C306" s="6">
        <v>22251146</v>
      </c>
      <c r="D306" s="185" t="s">
        <v>1102</v>
      </c>
      <c r="E306" s="185" t="s">
        <v>87</v>
      </c>
      <c r="F306" s="6">
        <v>178.22</v>
      </c>
      <c r="G306" s="6"/>
      <c r="H306" s="6"/>
      <c r="I306" s="6" t="s">
        <v>1106</v>
      </c>
      <c r="J306" s="6"/>
      <c r="K306" s="6"/>
      <c r="L306" s="6"/>
      <c r="M306" s="6"/>
      <c r="N306" s="185" t="s">
        <v>1107</v>
      </c>
      <c r="O306" s="6"/>
      <c r="P306" s="6"/>
      <c r="Q306" s="6">
        <v>30</v>
      </c>
      <c r="R306" s="6"/>
      <c r="S306" s="6">
        <v>20</v>
      </c>
      <c r="T306" s="6"/>
      <c r="U306" s="6">
        <v>30</v>
      </c>
      <c r="V306" s="6">
        <v>6</v>
      </c>
      <c r="W306" s="185" t="s">
        <v>41</v>
      </c>
      <c r="X306" s="227">
        <v>184.12</v>
      </c>
      <c r="Y306" s="227">
        <f t="shared" si="8"/>
        <v>86</v>
      </c>
      <c r="Z306" s="227">
        <f t="shared" si="9"/>
        <v>270.12</v>
      </c>
      <c r="AA306" s="185" t="s">
        <v>42</v>
      </c>
      <c r="AB306" s="185" t="s">
        <v>42</v>
      </c>
      <c r="AC306" s="185" t="s">
        <v>41</v>
      </c>
      <c r="AD306" s="185" t="s">
        <v>42</v>
      </c>
      <c r="AE306" s="185" t="s">
        <v>42</v>
      </c>
    </row>
    <row r="307" ht="25.2" spans="1:31">
      <c r="A307" s="42">
        <v>6</v>
      </c>
      <c r="B307" s="185" t="s">
        <v>1108</v>
      </c>
      <c r="C307" s="6">
        <v>22251328</v>
      </c>
      <c r="D307" s="185" t="s">
        <v>1102</v>
      </c>
      <c r="E307" s="185" t="s">
        <v>87</v>
      </c>
      <c r="F307" s="6">
        <v>177.53</v>
      </c>
      <c r="G307" s="6"/>
      <c r="H307" s="6"/>
      <c r="I307" s="6"/>
      <c r="J307" s="6"/>
      <c r="K307" s="6"/>
      <c r="L307" s="6"/>
      <c r="M307" s="6"/>
      <c r="N307" s="6"/>
      <c r="O307" s="6">
        <v>3</v>
      </c>
      <c r="P307" s="6"/>
      <c r="Q307" s="6">
        <v>30</v>
      </c>
      <c r="R307" s="6"/>
      <c r="S307" s="6">
        <v>20</v>
      </c>
      <c r="T307" s="6"/>
      <c r="U307" s="6">
        <v>30</v>
      </c>
      <c r="V307" s="6">
        <v>2</v>
      </c>
      <c r="W307" s="185" t="s">
        <v>41</v>
      </c>
      <c r="X307" s="227">
        <v>180.53</v>
      </c>
      <c r="Y307" s="227">
        <f t="shared" si="8"/>
        <v>82</v>
      </c>
      <c r="Z307" s="227">
        <f t="shared" si="9"/>
        <v>262.53</v>
      </c>
      <c r="AA307" s="185" t="s">
        <v>42</v>
      </c>
      <c r="AB307" s="185" t="s">
        <v>42</v>
      </c>
      <c r="AC307" s="185" t="s">
        <v>41</v>
      </c>
      <c r="AD307" s="185" t="s">
        <v>42</v>
      </c>
      <c r="AE307" s="185" t="s">
        <v>42</v>
      </c>
    </row>
    <row r="308" ht="25.2" spans="1:31">
      <c r="A308" s="42">
        <v>23</v>
      </c>
      <c r="B308" s="185" t="s">
        <v>1109</v>
      </c>
      <c r="C308" s="6">
        <v>22251275</v>
      </c>
      <c r="D308" s="185" t="s">
        <v>1102</v>
      </c>
      <c r="E308" s="185" t="s">
        <v>154</v>
      </c>
      <c r="F308" s="6">
        <v>176.41</v>
      </c>
      <c r="G308" s="6"/>
      <c r="H308" s="6"/>
      <c r="I308" s="6"/>
      <c r="J308" s="6"/>
      <c r="K308" s="6"/>
      <c r="L308" s="6"/>
      <c r="M308" s="6"/>
      <c r="N308" s="6"/>
      <c r="O308" s="6"/>
      <c r="P308" s="6"/>
      <c r="Q308" s="6">
        <v>30</v>
      </c>
      <c r="R308" s="6"/>
      <c r="S308" s="6">
        <v>20</v>
      </c>
      <c r="T308" s="6"/>
      <c r="U308" s="6">
        <v>30</v>
      </c>
      <c r="V308" s="6">
        <v>3.6</v>
      </c>
      <c r="W308" s="185" t="s">
        <v>41</v>
      </c>
      <c r="X308" s="227">
        <v>176.41</v>
      </c>
      <c r="Y308" s="227">
        <f t="shared" si="8"/>
        <v>83.6</v>
      </c>
      <c r="Z308" s="227">
        <f t="shared" si="9"/>
        <v>260.01</v>
      </c>
      <c r="AA308" s="6"/>
      <c r="AB308" s="185" t="s">
        <v>42</v>
      </c>
      <c r="AC308" s="185" t="s">
        <v>41</v>
      </c>
      <c r="AD308" s="185" t="s">
        <v>42</v>
      </c>
      <c r="AE308" s="6"/>
    </row>
    <row r="309" ht="25.2" spans="1:31">
      <c r="A309" s="42">
        <v>18</v>
      </c>
      <c r="B309" s="185" t="s">
        <v>1110</v>
      </c>
      <c r="C309" s="6">
        <v>22251047</v>
      </c>
      <c r="D309" s="185" t="s">
        <v>1111</v>
      </c>
      <c r="E309" s="185" t="s">
        <v>87</v>
      </c>
      <c r="F309" s="6">
        <v>173.69</v>
      </c>
      <c r="G309" s="6"/>
      <c r="H309" s="6"/>
      <c r="I309" s="6"/>
      <c r="J309" s="6"/>
      <c r="K309" s="6"/>
      <c r="L309" s="6" t="s">
        <v>1112</v>
      </c>
      <c r="M309" s="6"/>
      <c r="N309" s="6"/>
      <c r="O309" s="6"/>
      <c r="P309" s="6"/>
      <c r="Q309" s="6">
        <v>30</v>
      </c>
      <c r="R309" s="6"/>
      <c r="S309" s="6">
        <v>20</v>
      </c>
      <c r="T309" s="6"/>
      <c r="U309" s="6">
        <v>30</v>
      </c>
      <c r="V309" s="6">
        <v>1.8</v>
      </c>
      <c r="W309" s="185" t="s">
        <v>41</v>
      </c>
      <c r="X309" s="227">
        <v>176.69</v>
      </c>
      <c r="Y309" s="227">
        <f t="shared" si="8"/>
        <v>81.8</v>
      </c>
      <c r="Z309" s="227">
        <f t="shared" si="9"/>
        <v>258.49</v>
      </c>
      <c r="AA309" s="6"/>
      <c r="AB309" s="185" t="s">
        <v>42</v>
      </c>
      <c r="AC309" s="185" t="s">
        <v>41</v>
      </c>
      <c r="AD309" s="185" t="s">
        <v>42</v>
      </c>
      <c r="AE309" s="6"/>
    </row>
    <row r="310" ht="25.2" spans="1:31">
      <c r="A310" s="42">
        <v>10</v>
      </c>
      <c r="B310" s="185" t="s">
        <v>1113</v>
      </c>
      <c r="C310" s="6">
        <v>22251181</v>
      </c>
      <c r="D310" s="185" t="s">
        <v>1111</v>
      </c>
      <c r="E310" s="185" t="s">
        <v>154</v>
      </c>
      <c r="F310" s="6">
        <v>179.18</v>
      </c>
      <c r="G310" s="6" t="s">
        <v>90</v>
      </c>
      <c r="H310" s="6"/>
      <c r="I310" s="6"/>
      <c r="J310" s="6"/>
      <c r="K310" s="6"/>
      <c r="L310" s="6"/>
      <c r="M310" s="6"/>
      <c r="N310" s="6"/>
      <c r="O310" s="6"/>
      <c r="P310" s="6"/>
      <c r="Q310" s="6">
        <v>22.5</v>
      </c>
      <c r="R310" s="6"/>
      <c r="S310" s="6">
        <v>20</v>
      </c>
      <c r="T310" s="6"/>
      <c r="U310" s="6">
        <v>30</v>
      </c>
      <c r="V310" s="6">
        <v>4</v>
      </c>
      <c r="W310" s="185" t="s">
        <v>41</v>
      </c>
      <c r="X310" s="227">
        <v>179.18</v>
      </c>
      <c r="Y310" s="227">
        <f t="shared" si="8"/>
        <v>76.5</v>
      </c>
      <c r="Z310" s="227">
        <f t="shared" si="9"/>
        <v>255.68</v>
      </c>
      <c r="AA310" s="185" t="s">
        <v>42</v>
      </c>
      <c r="AB310" s="185" t="s">
        <v>42</v>
      </c>
      <c r="AC310" s="185" t="s">
        <v>41</v>
      </c>
      <c r="AD310" s="185" t="s">
        <v>42</v>
      </c>
      <c r="AE310" s="185" t="s">
        <v>42</v>
      </c>
    </row>
    <row r="311" ht="25.2" spans="1:31">
      <c r="A311" s="42">
        <v>21</v>
      </c>
      <c r="B311" s="185" t="s">
        <v>1114</v>
      </c>
      <c r="C311" s="6">
        <v>22251312</v>
      </c>
      <c r="D311" s="185" t="s">
        <v>1102</v>
      </c>
      <c r="E311" s="185" t="s">
        <v>154</v>
      </c>
      <c r="F311" s="6">
        <v>179.74</v>
      </c>
      <c r="G311" s="6"/>
      <c r="H311" s="6"/>
      <c r="I311" s="6"/>
      <c r="J311" s="6"/>
      <c r="K311" s="6"/>
      <c r="L311" s="6"/>
      <c r="M311" s="6"/>
      <c r="N311" s="6"/>
      <c r="O311" s="6"/>
      <c r="P311" s="6"/>
      <c r="Q311" s="6">
        <v>30</v>
      </c>
      <c r="R311" s="6"/>
      <c r="S311" s="6">
        <v>10</v>
      </c>
      <c r="T311" s="6"/>
      <c r="U311" s="6">
        <v>30</v>
      </c>
      <c r="V311" s="6"/>
      <c r="W311" s="185" t="s">
        <v>41</v>
      </c>
      <c r="X311" s="227">
        <v>179.74</v>
      </c>
      <c r="Y311" s="227">
        <f t="shared" si="8"/>
        <v>70</v>
      </c>
      <c r="Z311" s="227">
        <f t="shared" si="9"/>
        <v>249.74</v>
      </c>
      <c r="AA311" s="185" t="s">
        <v>42</v>
      </c>
      <c r="AB311" s="185" t="s">
        <v>42</v>
      </c>
      <c r="AC311" s="185" t="s">
        <v>41</v>
      </c>
      <c r="AD311" s="185" t="s">
        <v>42</v>
      </c>
      <c r="AE311" s="185" t="s">
        <v>42</v>
      </c>
    </row>
    <row r="312" ht="25.2" spans="1:31">
      <c r="A312" s="42">
        <v>4</v>
      </c>
      <c r="B312" s="185" t="s">
        <v>1115</v>
      </c>
      <c r="C312" s="6">
        <v>22251073</v>
      </c>
      <c r="D312" s="185" t="s">
        <v>1102</v>
      </c>
      <c r="E312" s="185" t="s">
        <v>154</v>
      </c>
      <c r="F312" s="6">
        <v>180.67</v>
      </c>
      <c r="G312" s="6" t="s">
        <v>90</v>
      </c>
      <c r="H312" s="6"/>
      <c r="I312" s="6"/>
      <c r="J312" s="6"/>
      <c r="K312" s="6"/>
      <c r="L312" s="6"/>
      <c r="M312" s="6"/>
      <c r="N312" s="6"/>
      <c r="O312" s="6"/>
      <c r="P312" s="6"/>
      <c r="Q312" s="6">
        <v>15</v>
      </c>
      <c r="R312" s="6"/>
      <c r="S312" s="6">
        <v>20</v>
      </c>
      <c r="T312" s="6"/>
      <c r="U312" s="6">
        <v>30</v>
      </c>
      <c r="V312" s="6">
        <v>4</v>
      </c>
      <c r="W312" s="185" t="s">
        <v>41</v>
      </c>
      <c r="X312" s="227">
        <v>180.67</v>
      </c>
      <c r="Y312" s="227">
        <f t="shared" si="8"/>
        <v>69</v>
      </c>
      <c r="Z312" s="227">
        <f t="shared" si="9"/>
        <v>249.67</v>
      </c>
      <c r="AA312" s="185" t="s">
        <v>42</v>
      </c>
      <c r="AB312" s="185" t="s">
        <v>42</v>
      </c>
      <c r="AC312" s="185" t="s">
        <v>41</v>
      </c>
      <c r="AD312" s="185" t="s">
        <v>42</v>
      </c>
      <c r="AE312" s="185" t="s">
        <v>42</v>
      </c>
    </row>
    <row r="313" ht="26.4" spans="1:31">
      <c r="A313" s="42">
        <v>24</v>
      </c>
      <c r="B313" s="185" t="s">
        <v>1116</v>
      </c>
      <c r="C313" s="6">
        <v>22251211</v>
      </c>
      <c r="D313" s="185" t="s">
        <v>1102</v>
      </c>
      <c r="E313" s="185" t="s">
        <v>87</v>
      </c>
      <c r="F313" s="6">
        <v>174.09</v>
      </c>
      <c r="G313" s="6"/>
      <c r="H313" s="6"/>
      <c r="I313" s="6" t="s">
        <v>1117</v>
      </c>
      <c r="J313" s="6"/>
      <c r="K313" s="6"/>
      <c r="L313" s="6"/>
      <c r="M313" s="6"/>
      <c r="N313" s="6"/>
      <c r="O313" s="6"/>
      <c r="P313" s="6"/>
      <c r="Q313" s="6">
        <v>30</v>
      </c>
      <c r="R313" s="6"/>
      <c r="S313" s="6">
        <v>10</v>
      </c>
      <c r="T313" s="6"/>
      <c r="U313" s="6">
        <v>30</v>
      </c>
      <c r="V313" s="6"/>
      <c r="W313" s="185" t="s">
        <v>41</v>
      </c>
      <c r="X313" s="227">
        <v>175.09</v>
      </c>
      <c r="Y313" s="227">
        <f t="shared" si="8"/>
        <v>70</v>
      </c>
      <c r="Z313" s="227">
        <f t="shared" si="9"/>
        <v>245.09</v>
      </c>
      <c r="AA313" s="6"/>
      <c r="AB313" s="185" t="s">
        <v>42</v>
      </c>
      <c r="AC313" s="185" t="s">
        <v>41</v>
      </c>
      <c r="AD313" s="185" t="s">
        <v>42</v>
      </c>
      <c r="AE313" s="6"/>
    </row>
    <row r="314" ht="25.2" spans="1:31">
      <c r="A314" s="42">
        <v>3</v>
      </c>
      <c r="B314" s="185" t="s">
        <v>1118</v>
      </c>
      <c r="C314" s="6">
        <v>22251156</v>
      </c>
      <c r="D314" s="185" t="s">
        <v>1111</v>
      </c>
      <c r="E314" s="185" t="s">
        <v>154</v>
      </c>
      <c r="F314" s="6">
        <v>173.89</v>
      </c>
      <c r="G314" s="6" t="s">
        <v>90</v>
      </c>
      <c r="H314" s="6"/>
      <c r="I314" s="6"/>
      <c r="J314" s="6"/>
      <c r="K314" s="6"/>
      <c r="L314" s="6"/>
      <c r="M314" s="6"/>
      <c r="N314" s="6"/>
      <c r="O314" s="6"/>
      <c r="P314" s="6"/>
      <c r="Q314" s="6">
        <v>7.5</v>
      </c>
      <c r="R314" s="6"/>
      <c r="S314" s="6">
        <v>20</v>
      </c>
      <c r="T314" s="6"/>
      <c r="U314" s="6">
        <v>30</v>
      </c>
      <c r="V314" s="6"/>
      <c r="W314" s="185" t="s">
        <v>41</v>
      </c>
      <c r="X314" s="227">
        <v>173.89</v>
      </c>
      <c r="Y314" s="227">
        <f t="shared" si="8"/>
        <v>57.5</v>
      </c>
      <c r="Z314" s="227">
        <f t="shared" si="9"/>
        <v>231.39</v>
      </c>
      <c r="AA314" s="6"/>
      <c r="AB314" s="185" t="s">
        <v>42</v>
      </c>
      <c r="AC314" s="185" t="s">
        <v>41</v>
      </c>
      <c r="AD314" s="185" t="s">
        <v>42</v>
      </c>
      <c r="AE314" s="6"/>
    </row>
    <row r="315" ht="25.2" spans="1:31">
      <c r="A315" s="42">
        <v>22</v>
      </c>
      <c r="B315" s="185" t="s">
        <v>1119</v>
      </c>
      <c r="C315" s="6">
        <v>22251262</v>
      </c>
      <c r="D315" s="185" t="s">
        <v>1111</v>
      </c>
      <c r="E315" s="185" t="s">
        <v>87</v>
      </c>
      <c r="F315" s="6">
        <v>175.69</v>
      </c>
      <c r="G315" s="6" t="s">
        <v>90</v>
      </c>
      <c r="H315" s="6"/>
      <c r="I315" s="6"/>
      <c r="J315" s="6"/>
      <c r="K315" s="6"/>
      <c r="L315" s="6"/>
      <c r="M315" s="6"/>
      <c r="N315" s="185" t="s">
        <v>1120</v>
      </c>
      <c r="O315" s="6"/>
      <c r="P315" s="6"/>
      <c r="Q315" s="6">
        <v>22.5</v>
      </c>
      <c r="R315" s="6">
        <v>0</v>
      </c>
      <c r="S315" s="6">
        <v>20</v>
      </c>
      <c r="T315" s="6">
        <v>0</v>
      </c>
      <c r="U315" s="6">
        <v>0</v>
      </c>
      <c r="V315" s="6">
        <v>1.8</v>
      </c>
      <c r="W315" s="185" t="s">
        <v>41</v>
      </c>
      <c r="X315" s="227">
        <v>177.19</v>
      </c>
      <c r="Y315" s="227">
        <f t="shared" si="8"/>
        <v>44.3</v>
      </c>
      <c r="Z315" s="227">
        <f t="shared" si="9"/>
        <v>221.49</v>
      </c>
      <c r="AA315" s="6"/>
      <c r="AB315" s="6"/>
      <c r="AC315" s="5" t="s">
        <v>57</v>
      </c>
      <c r="AD315" s="6"/>
      <c r="AE315" s="6"/>
    </row>
    <row r="316" ht="38.4" spans="1:31">
      <c r="A316" s="42">
        <v>9</v>
      </c>
      <c r="B316" s="185" t="s">
        <v>1121</v>
      </c>
      <c r="C316" s="6" t="s">
        <v>1122</v>
      </c>
      <c r="D316" s="185" t="s">
        <v>1111</v>
      </c>
      <c r="E316" s="185" t="s">
        <v>87</v>
      </c>
      <c r="F316" s="6">
        <v>174.53</v>
      </c>
      <c r="G316" s="6"/>
      <c r="H316" s="6"/>
      <c r="I316" s="6"/>
      <c r="J316" s="6"/>
      <c r="K316" s="6"/>
      <c r="L316" s="6"/>
      <c r="M316" s="6"/>
      <c r="N316" s="185" t="s">
        <v>1123</v>
      </c>
      <c r="O316" s="6">
        <v>1</v>
      </c>
      <c r="P316" s="6"/>
      <c r="Q316" s="6">
        <v>15</v>
      </c>
      <c r="R316" s="6"/>
      <c r="S316" s="6">
        <v>20</v>
      </c>
      <c r="T316" s="6"/>
      <c r="U316" s="6">
        <v>7.5</v>
      </c>
      <c r="V316" s="6"/>
      <c r="W316" s="185" t="s">
        <v>41</v>
      </c>
      <c r="X316" s="227">
        <v>177.03</v>
      </c>
      <c r="Y316" s="227">
        <f t="shared" si="8"/>
        <v>42.5</v>
      </c>
      <c r="Z316" s="227">
        <f t="shared" si="9"/>
        <v>219.53</v>
      </c>
      <c r="AA316" s="6"/>
      <c r="AB316" s="6"/>
      <c r="AC316" s="5" t="s">
        <v>57</v>
      </c>
      <c r="AD316" s="6"/>
      <c r="AE316" s="6"/>
    </row>
    <row r="317" ht="25.2" spans="1:31">
      <c r="A317" s="42">
        <v>20</v>
      </c>
      <c r="B317" s="185" t="s">
        <v>1124</v>
      </c>
      <c r="C317" s="6">
        <v>22251249</v>
      </c>
      <c r="D317" s="185" t="s">
        <v>1111</v>
      </c>
      <c r="E317" s="185" t="s">
        <v>154</v>
      </c>
      <c r="F317" s="6">
        <v>171.04</v>
      </c>
      <c r="G317" s="6" t="s">
        <v>90</v>
      </c>
      <c r="H317" s="6"/>
      <c r="I317" s="6"/>
      <c r="J317" s="6"/>
      <c r="K317" s="6"/>
      <c r="L317" s="6"/>
      <c r="M317" s="6"/>
      <c r="N317" s="6"/>
      <c r="O317" s="6"/>
      <c r="P317" s="6"/>
      <c r="Q317" s="6">
        <v>20</v>
      </c>
      <c r="R317" s="6"/>
      <c r="S317" s="6">
        <v>20</v>
      </c>
      <c r="T317" s="6"/>
      <c r="U317" s="6"/>
      <c r="V317" s="6"/>
      <c r="W317" s="185" t="s">
        <v>41</v>
      </c>
      <c r="X317" s="227">
        <v>171.04</v>
      </c>
      <c r="Y317" s="227">
        <f t="shared" si="8"/>
        <v>40</v>
      </c>
      <c r="Z317" s="227">
        <f t="shared" si="9"/>
        <v>211.04</v>
      </c>
      <c r="AA317" s="6"/>
      <c r="AB317" s="6"/>
      <c r="AC317" s="5" t="s">
        <v>57</v>
      </c>
      <c r="AD317" s="6"/>
      <c r="AE317" s="6"/>
    </row>
    <row r="318" ht="25.2" spans="1:31">
      <c r="A318" s="42">
        <v>14</v>
      </c>
      <c r="B318" s="185" t="s">
        <v>1125</v>
      </c>
      <c r="C318" s="6">
        <v>22251153</v>
      </c>
      <c r="D318" s="185" t="s">
        <v>1126</v>
      </c>
      <c r="E318" s="185" t="s">
        <v>154</v>
      </c>
      <c r="F318" s="6">
        <v>177.51</v>
      </c>
      <c r="G318" s="6" t="s">
        <v>90</v>
      </c>
      <c r="H318" s="6"/>
      <c r="I318" s="6"/>
      <c r="J318" s="6"/>
      <c r="K318" s="6"/>
      <c r="L318" s="6"/>
      <c r="M318" s="6"/>
      <c r="N318" s="6"/>
      <c r="O318" s="6"/>
      <c r="P318" s="6"/>
      <c r="Q318" s="6">
        <v>7.5</v>
      </c>
      <c r="R318" s="6"/>
      <c r="S318" s="6">
        <v>20</v>
      </c>
      <c r="T318" s="6"/>
      <c r="U318" s="6"/>
      <c r="V318" s="6"/>
      <c r="W318" s="185" t="s">
        <v>41</v>
      </c>
      <c r="X318" s="227">
        <v>177.51</v>
      </c>
      <c r="Y318" s="227">
        <f t="shared" si="8"/>
        <v>27.5</v>
      </c>
      <c r="Z318" s="227">
        <f t="shared" si="9"/>
        <v>205.01</v>
      </c>
      <c r="AA318" s="185" t="s">
        <v>42</v>
      </c>
      <c r="AB318" s="6"/>
      <c r="AC318" s="5" t="s">
        <v>57</v>
      </c>
      <c r="AD318" s="6"/>
      <c r="AE318" s="6"/>
    </row>
    <row r="319" ht="25.2" spans="1:31">
      <c r="A319" s="42">
        <v>2</v>
      </c>
      <c r="B319" s="185" t="s">
        <v>1127</v>
      </c>
      <c r="C319" s="6">
        <v>22251272</v>
      </c>
      <c r="D319" s="185" t="s">
        <v>1111</v>
      </c>
      <c r="E319" s="185" t="s">
        <v>87</v>
      </c>
      <c r="F319" s="6">
        <v>175</v>
      </c>
      <c r="G319" s="6" t="s">
        <v>90</v>
      </c>
      <c r="H319" s="6"/>
      <c r="I319" s="6"/>
      <c r="J319" s="6"/>
      <c r="K319" s="6"/>
      <c r="L319" s="6"/>
      <c r="M319" s="6"/>
      <c r="N319" s="6"/>
      <c r="O319" s="6"/>
      <c r="P319" s="6"/>
      <c r="Q319" s="6">
        <v>7.5</v>
      </c>
      <c r="R319" s="6"/>
      <c r="S319" s="6">
        <v>20</v>
      </c>
      <c r="T319" s="6"/>
      <c r="U319" s="6"/>
      <c r="V319" s="6"/>
      <c r="W319" s="185" t="s">
        <v>41</v>
      </c>
      <c r="X319" s="227">
        <v>175</v>
      </c>
      <c r="Y319" s="227">
        <f t="shared" si="8"/>
        <v>27.5</v>
      </c>
      <c r="Z319" s="227">
        <f t="shared" si="9"/>
        <v>202.5</v>
      </c>
      <c r="AA319" s="6"/>
      <c r="AB319" s="6"/>
      <c r="AC319" s="5" t="s">
        <v>57</v>
      </c>
      <c r="AD319" s="6"/>
      <c r="AE319" s="6"/>
    </row>
    <row r="320" ht="25.2" spans="1:31">
      <c r="A320" s="42">
        <v>16</v>
      </c>
      <c r="B320" s="185" t="s">
        <v>1128</v>
      </c>
      <c r="C320" s="6">
        <v>22251101</v>
      </c>
      <c r="D320" s="185" t="s">
        <v>1111</v>
      </c>
      <c r="E320" s="185" t="s">
        <v>154</v>
      </c>
      <c r="F320" s="6">
        <v>166.33</v>
      </c>
      <c r="G320" s="6" t="s">
        <v>90</v>
      </c>
      <c r="H320" s="6"/>
      <c r="I320" s="6"/>
      <c r="J320" s="6"/>
      <c r="K320" s="6"/>
      <c r="L320" s="6"/>
      <c r="M320" s="6"/>
      <c r="N320" s="6"/>
      <c r="O320" s="6"/>
      <c r="P320" s="6"/>
      <c r="Q320" s="6">
        <v>15</v>
      </c>
      <c r="R320" s="6"/>
      <c r="S320" s="6">
        <v>20</v>
      </c>
      <c r="T320" s="6"/>
      <c r="U320" s="6"/>
      <c r="V320" s="6"/>
      <c r="W320" s="185" t="s">
        <v>41</v>
      </c>
      <c r="X320" s="227">
        <v>166.33</v>
      </c>
      <c r="Y320" s="227">
        <f t="shared" si="8"/>
        <v>35</v>
      </c>
      <c r="Z320" s="227">
        <f t="shared" si="9"/>
        <v>201.33</v>
      </c>
      <c r="AA320" s="6"/>
      <c r="AB320" s="6"/>
      <c r="AC320" s="5" t="s">
        <v>57</v>
      </c>
      <c r="AD320" s="6"/>
      <c r="AE320" s="6"/>
    </row>
    <row r="321" ht="26.4" spans="1:31">
      <c r="A321" s="42">
        <v>5</v>
      </c>
      <c r="B321" s="185" t="s">
        <v>1129</v>
      </c>
      <c r="C321" s="6">
        <v>22251346</v>
      </c>
      <c r="D321" s="185" t="s">
        <v>1102</v>
      </c>
      <c r="E321" s="185" t="s">
        <v>87</v>
      </c>
      <c r="F321" s="6">
        <v>181.27</v>
      </c>
      <c r="G321" s="6" t="s">
        <v>90</v>
      </c>
      <c r="H321" s="6"/>
      <c r="I321" s="6" t="s">
        <v>1130</v>
      </c>
      <c r="J321" s="6"/>
      <c r="K321" s="6"/>
      <c r="L321" s="6"/>
      <c r="M321" s="6"/>
      <c r="N321" s="6"/>
      <c r="O321" s="6"/>
      <c r="P321" s="6"/>
      <c r="Q321" s="6"/>
      <c r="R321" s="6"/>
      <c r="S321" s="6">
        <v>10</v>
      </c>
      <c r="T321" s="6"/>
      <c r="U321" s="6"/>
      <c r="V321" s="6"/>
      <c r="W321" s="185" t="s">
        <v>41</v>
      </c>
      <c r="X321" s="227">
        <v>191.27</v>
      </c>
      <c r="Y321" s="227">
        <f t="shared" si="8"/>
        <v>10</v>
      </c>
      <c r="Z321" s="227">
        <f t="shared" si="9"/>
        <v>201.27</v>
      </c>
      <c r="AA321" s="185" t="s">
        <v>42</v>
      </c>
      <c r="AB321" s="6"/>
      <c r="AC321" s="5" t="s">
        <v>57</v>
      </c>
      <c r="AD321" s="6"/>
      <c r="AE321" s="6"/>
    </row>
    <row r="322" ht="37.2" spans="1:31">
      <c r="A322" s="42">
        <v>12</v>
      </c>
      <c r="B322" s="185" t="s">
        <v>1131</v>
      </c>
      <c r="C322" s="6">
        <v>22251232</v>
      </c>
      <c r="D322" s="185" t="s">
        <v>1132</v>
      </c>
      <c r="E322" s="185" t="s">
        <v>154</v>
      </c>
      <c r="F322" s="6">
        <v>179.52</v>
      </c>
      <c r="G322" s="6"/>
      <c r="H322" s="6"/>
      <c r="I322" s="6"/>
      <c r="J322" s="6"/>
      <c r="K322" s="6"/>
      <c r="L322" s="6"/>
      <c r="M322" s="6"/>
      <c r="N322" s="6"/>
      <c r="O322" s="6"/>
      <c r="P322" s="6"/>
      <c r="Q322" s="6">
        <v>3.75</v>
      </c>
      <c r="R322" s="6"/>
      <c r="S322" s="6">
        <v>10</v>
      </c>
      <c r="T322" s="6"/>
      <c r="U322" s="6">
        <v>7.5</v>
      </c>
      <c r="V322" s="6"/>
      <c r="W322" s="185" t="s">
        <v>41</v>
      </c>
      <c r="X322" s="227">
        <v>179.52</v>
      </c>
      <c r="Y322" s="227">
        <f t="shared" si="8"/>
        <v>21.25</v>
      </c>
      <c r="Z322" s="227">
        <f t="shared" si="9"/>
        <v>200.77</v>
      </c>
      <c r="AA322" s="185" t="s">
        <v>42</v>
      </c>
      <c r="AB322" s="6"/>
      <c r="AC322" s="5" t="s">
        <v>57</v>
      </c>
      <c r="AD322" s="6"/>
      <c r="AE322" s="6"/>
    </row>
    <row r="323" ht="25.2" spans="1:31">
      <c r="A323" s="42">
        <v>7</v>
      </c>
      <c r="B323" s="185" t="s">
        <v>1133</v>
      </c>
      <c r="C323" s="6">
        <v>22251137</v>
      </c>
      <c r="D323" s="185" t="s">
        <v>1111</v>
      </c>
      <c r="E323" s="185" t="s">
        <v>154</v>
      </c>
      <c r="F323" s="6">
        <v>173.56</v>
      </c>
      <c r="G323" s="6"/>
      <c r="H323" s="6"/>
      <c r="I323" s="6"/>
      <c r="J323" s="6"/>
      <c r="K323" s="6"/>
      <c r="L323" s="6"/>
      <c r="M323" s="6"/>
      <c r="N323" s="6"/>
      <c r="O323" s="6"/>
      <c r="P323" s="6"/>
      <c r="Q323" s="6">
        <v>7.5</v>
      </c>
      <c r="R323" s="6"/>
      <c r="S323" s="6">
        <v>10</v>
      </c>
      <c r="T323" s="6"/>
      <c r="U323" s="6">
        <v>7.5</v>
      </c>
      <c r="V323" s="6"/>
      <c r="W323" s="185" t="s">
        <v>41</v>
      </c>
      <c r="X323" s="227">
        <v>173.56</v>
      </c>
      <c r="Y323" s="227">
        <f t="shared" si="8"/>
        <v>25</v>
      </c>
      <c r="Z323" s="227">
        <f t="shared" si="9"/>
        <v>198.56</v>
      </c>
      <c r="AA323" s="6"/>
      <c r="AB323" s="6"/>
      <c r="AC323" s="5" t="s">
        <v>57</v>
      </c>
      <c r="AD323" s="6"/>
      <c r="AE323" s="6"/>
    </row>
    <row r="324" ht="38.4" spans="1:31">
      <c r="A324" s="42">
        <v>19</v>
      </c>
      <c r="B324" s="185" t="s">
        <v>1134</v>
      </c>
      <c r="C324" s="6">
        <v>22251089</v>
      </c>
      <c r="D324" s="185" t="s">
        <v>1111</v>
      </c>
      <c r="E324" s="185" t="s">
        <v>154</v>
      </c>
      <c r="F324" s="6">
        <v>167.73</v>
      </c>
      <c r="G324" s="6"/>
      <c r="H324" s="6"/>
      <c r="I324" s="6" t="s">
        <v>1135</v>
      </c>
      <c r="J324" s="6"/>
      <c r="K324" s="6"/>
      <c r="L324" s="6"/>
      <c r="M324" s="6"/>
      <c r="N324" s="185" t="s">
        <v>1136</v>
      </c>
      <c r="O324" s="185" t="s">
        <v>1137</v>
      </c>
      <c r="P324" s="185" t="s">
        <v>1137</v>
      </c>
      <c r="Q324" s="6">
        <v>11.25</v>
      </c>
      <c r="R324" s="6"/>
      <c r="S324" s="6">
        <v>10</v>
      </c>
      <c r="T324" s="6"/>
      <c r="U324" s="6"/>
      <c r="V324" s="6"/>
      <c r="W324" s="185" t="s">
        <v>41</v>
      </c>
      <c r="X324" s="227">
        <v>173.23</v>
      </c>
      <c r="Y324" s="227">
        <f t="shared" si="8"/>
        <v>21.25</v>
      </c>
      <c r="Z324" s="227">
        <f t="shared" si="9"/>
        <v>194.48</v>
      </c>
      <c r="AA324" s="6"/>
      <c r="AB324" s="6"/>
      <c r="AC324" s="5" t="s">
        <v>57</v>
      </c>
      <c r="AD324" s="6"/>
      <c r="AE324" s="6"/>
    </row>
    <row r="325" ht="25.2" spans="1:31">
      <c r="A325" s="42">
        <v>25</v>
      </c>
      <c r="B325" s="185" t="s">
        <v>1138</v>
      </c>
      <c r="C325" s="6">
        <v>22251214</v>
      </c>
      <c r="D325" s="185" t="s">
        <v>1111</v>
      </c>
      <c r="E325" s="185" t="s">
        <v>87</v>
      </c>
      <c r="F325" s="6">
        <v>178.49</v>
      </c>
      <c r="G325" s="6"/>
      <c r="H325" s="6"/>
      <c r="I325" s="6"/>
      <c r="J325" s="6"/>
      <c r="K325" s="6"/>
      <c r="L325" s="6"/>
      <c r="M325" s="6"/>
      <c r="N325" s="6"/>
      <c r="O325" s="6"/>
      <c r="P325" s="6"/>
      <c r="Q325" s="6">
        <v>0</v>
      </c>
      <c r="R325" s="6">
        <v>0</v>
      </c>
      <c r="S325" s="6">
        <v>10</v>
      </c>
      <c r="T325" s="6"/>
      <c r="U325" s="6"/>
      <c r="V325" s="6"/>
      <c r="W325" s="185" t="s">
        <v>41</v>
      </c>
      <c r="X325" s="227">
        <v>178.49</v>
      </c>
      <c r="Y325" s="227">
        <f t="shared" si="8"/>
        <v>10</v>
      </c>
      <c r="Z325" s="227">
        <f t="shared" si="9"/>
        <v>188.49</v>
      </c>
      <c r="AA325" s="185" t="s">
        <v>42</v>
      </c>
      <c r="AB325" s="6"/>
      <c r="AC325" s="5" t="s">
        <v>57</v>
      </c>
      <c r="AD325" s="6"/>
      <c r="AE325" s="6"/>
    </row>
    <row r="326" ht="25.2" spans="1:31">
      <c r="A326" s="42">
        <v>17</v>
      </c>
      <c r="B326" s="185" t="s">
        <v>1139</v>
      </c>
      <c r="C326" s="6">
        <v>22251049</v>
      </c>
      <c r="D326" s="185" t="s">
        <v>1111</v>
      </c>
      <c r="E326" s="185" t="s">
        <v>87</v>
      </c>
      <c r="F326" s="6">
        <v>171.82</v>
      </c>
      <c r="G326" s="6"/>
      <c r="H326" s="6"/>
      <c r="I326" s="6"/>
      <c r="J326" s="6"/>
      <c r="K326" s="6"/>
      <c r="L326" s="6"/>
      <c r="M326" s="6"/>
      <c r="N326" s="6"/>
      <c r="O326" s="6"/>
      <c r="P326" s="6"/>
      <c r="Q326" s="6"/>
      <c r="R326" s="6"/>
      <c r="S326" s="6">
        <v>10</v>
      </c>
      <c r="T326" s="6"/>
      <c r="U326" s="6"/>
      <c r="V326" s="6"/>
      <c r="W326" s="185" t="s">
        <v>41</v>
      </c>
      <c r="X326" s="227">
        <v>171.82</v>
      </c>
      <c r="Y326" s="227">
        <f t="shared" si="8"/>
        <v>10</v>
      </c>
      <c r="Z326" s="227">
        <f t="shared" si="9"/>
        <v>181.82</v>
      </c>
      <c r="AA326" s="6"/>
      <c r="AB326" s="6"/>
      <c r="AC326" s="5" t="s">
        <v>57</v>
      </c>
      <c r="AD326" s="6"/>
      <c r="AE326" s="6"/>
    </row>
    <row r="327" ht="25.2" spans="1:31">
      <c r="A327" s="42">
        <v>15</v>
      </c>
      <c r="B327" s="185" t="s">
        <v>1140</v>
      </c>
      <c r="C327" s="6">
        <v>22251091</v>
      </c>
      <c r="D327" s="185" t="s">
        <v>1111</v>
      </c>
      <c r="E327" s="185" t="s">
        <v>154</v>
      </c>
      <c r="F327" s="6">
        <v>166.81</v>
      </c>
      <c r="G327" s="6" t="s">
        <v>90</v>
      </c>
      <c r="H327" s="6"/>
      <c r="I327" s="6"/>
      <c r="J327" s="6"/>
      <c r="K327" s="6"/>
      <c r="L327" s="6"/>
      <c r="M327" s="6"/>
      <c r="N327" s="6"/>
      <c r="O327" s="6"/>
      <c r="P327" s="6"/>
      <c r="Q327" s="6"/>
      <c r="R327" s="6"/>
      <c r="S327" s="6">
        <v>10</v>
      </c>
      <c r="T327" s="6"/>
      <c r="U327" s="6"/>
      <c r="V327" s="6"/>
      <c r="W327" s="185" t="s">
        <v>41</v>
      </c>
      <c r="X327" s="227">
        <v>166.81</v>
      </c>
      <c r="Y327" s="227">
        <f t="shared" si="8"/>
        <v>10</v>
      </c>
      <c r="Z327" s="227">
        <f t="shared" si="9"/>
        <v>176.81</v>
      </c>
      <c r="AA327" s="6"/>
      <c r="AB327" s="6"/>
      <c r="AC327" s="5" t="s">
        <v>57</v>
      </c>
      <c r="AD327" s="6"/>
      <c r="AE327" s="6"/>
    </row>
    <row r="328" ht="25.2" spans="1:31">
      <c r="A328" s="42">
        <v>8</v>
      </c>
      <c r="B328" s="185" t="s">
        <v>1141</v>
      </c>
      <c r="C328" s="6">
        <v>22251184</v>
      </c>
      <c r="D328" s="185" t="s">
        <v>1111</v>
      </c>
      <c r="E328" s="185" t="s">
        <v>87</v>
      </c>
      <c r="F328" s="6">
        <v>174.89</v>
      </c>
      <c r="G328" s="6" t="s">
        <v>90</v>
      </c>
      <c r="H328" s="6"/>
      <c r="I328" s="6"/>
      <c r="J328" s="6"/>
      <c r="K328" s="6"/>
      <c r="L328" s="6"/>
      <c r="M328" s="6"/>
      <c r="N328" s="6"/>
      <c r="O328" s="6"/>
      <c r="P328" s="6"/>
      <c r="Q328" s="6"/>
      <c r="R328" s="6"/>
      <c r="S328" s="6"/>
      <c r="T328" s="6"/>
      <c r="U328" s="6"/>
      <c r="V328" s="6"/>
      <c r="W328" s="185" t="s">
        <v>41</v>
      </c>
      <c r="X328" s="227">
        <v>174.89</v>
      </c>
      <c r="Y328" s="227">
        <f t="shared" si="8"/>
        <v>0</v>
      </c>
      <c r="Z328" s="227">
        <f t="shared" si="9"/>
        <v>174.89</v>
      </c>
      <c r="AA328" s="6"/>
      <c r="AB328" s="6"/>
      <c r="AC328" s="5" t="s">
        <v>57</v>
      </c>
      <c r="AD328" s="6"/>
      <c r="AE328" s="6"/>
    </row>
    <row r="329" ht="25.2" spans="1:31">
      <c r="A329" s="42">
        <v>13</v>
      </c>
      <c r="B329" s="185" t="s">
        <v>1142</v>
      </c>
      <c r="C329" s="6">
        <v>22251108</v>
      </c>
      <c r="D329" s="185" t="s">
        <v>1111</v>
      </c>
      <c r="E329" s="185" t="s">
        <v>154</v>
      </c>
      <c r="F329" s="6">
        <v>158.68</v>
      </c>
      <c r="G329" s="6" t="s">
        <v>90</v>
      </c>
      <c r="H329" s="6"/>
      <c r="I329" s="6"/>
      <c r="J329" s="6"/>
      <c r="K329" s="6"/>
      <c r="L329" s="6"/>
      <c r="M329" s="6"/>
      <c r="N329" s="6"/>
      <c r="O329" s="6"/>
      <c r="P329" s="6"/>
      <c r="Q329" s="6"/>
      <c r="R329" s="6"/>
      <c r="S329" s="6"/>
      <c r="T329" s="6"/>
      <c r="U329" s="6"/>
      <c r="V329" s="6"/>
      <c r="W329" s="185" t="s">
        <v>41</v>
      </c>
      <c r="X329" s="227">
        <v>158.68</v>
      </c>
      <c r="Y329" s="227">
        <f t="shared" si="8"/>
        <v>0</v>
      </c>
      <c r="Z329" s="227">
        <f t="shared" si="9"/>
        <v>158.68</v>
      </c>
      <c r="AA329" s="6"/>
      <c r="AB329" s="6"/>
      <c r="AC329" s="5" t="s">
        <v>57</v>
      </c>
      <c r="AD329" s="6"/>
      <c r="AE329" s="6"/>
    </row>
    <row r="330" spans="1:31">
      <c r="A330" s="158"/>
      <c r="B330" s="158"/>
      <c r="C330" s="158"/>
      <c r="D330" s="158"/>
      <c r="E330" s="158"/>
      <c r="F330" s="158"/>
      <c r="G330" s="158"/>
      <c r="H330" s="158"/>
      <c r="I330" s="158"/>
      <c r="J330" s="158"/>
      <c r="K330" s="158"/>
      <c r="L330" s="158"/>
      <c r="M330" s="158"/>
      <c r="N330" s="158"/>
      <c r="O330" s="158"/>
      <c r="P330" s="158"/>
      <c r="Q330" s="158"/>
      <c r="R330" s="158"/>
      <c r="S330" s="158"/>
      <c r="T330" s="158"/>
      <c r="U330" s="158"/>
      <c r="V330" s="158"/>
      <c r="W330" s="158"/>
      <c r="X330" s="158"/>
      <c r="Y330" s="158"/>
      <c r="Z330" s="158"/>
      <c r="AA330" s="158"/>
      <c r="AB330" s="158"/>
      <c r="AC330" s="158"/>
      <c r="AD330" s="158"/>
      <c r="AE330" s="158"/>
    </row>
    <row r="331" ht="48" spans="1:31">
      <c r="A331" s="228">
        <v>1</v>
      </c>
      <c r="B331" s="228" t="s">
        <v>1143</v>
      </c>
      <c r="C331" s="228">
        <v>22251118</v>
      </c>
      <c r="D331" s="229" t="s">
        <v>1144</v>
      </c>
      <c r="E331" s="228" t="s">
        <v>154</v>
      </c>
      <c r="F331" s="228">
        <v>186.78</v>
      </c>
      <c r="G331" s="228" t="s">
        <v>90</v>
      </c>
      <c r="H331" s="228"/>
      <c r="I331" s="238"/>
      <c r="J331" s="238"/>
      <c r="K331" s="228"/>
      <c r="L331" s="228"/>
      <c r="M331" s="230"/>
      <c r="N331" s="230"/>
      <c r="O331" s="230">
        <v>10</v>
      </c>
      <c r="P331" s="230"/>
      <c r="Q331" s="230">
        <v>22.5</v>
      </c>
      <c r="R331" s="230"/>
      <c r="S331" s="230">
        <v>20</v>
      </c>
      <c r="T331" s="230"/>
      <c r="U331" s="230">
        <v>30</v>
      </c>
      <c r="V331" s="238"/>
      <c r="W331" s="230" t="s">
        <v>41</v>
      </c>
      <c r="X331" s="230">
        <v>196.78</v>
      </c>
      <c r="Y331" s="229">
        <f t="shared" ref="Y331:Y351" si="10">SUM(Q331:V331)</f>
        <v>72.5</v>
      </c>
      <c r="Z331" s="229">
        <f t="shared" ref="Z331:Z351" si="11">X331+Y331</f>
        <v>269.28</v>
      </c>
      <c r="AA331" s="229" t="s">
        <v>42</v>
      </c>
      <c r="AB331" s="230" t="s">
        <v>42</v>
      </c>
      <c r="AC331" s="230" t="s">
        <v>41</v>
      </c>
      <c r="AD331" s="230" t="s">
        <v>42</v>
      </c>
      <c r="AE331" s="230" t="s">
        <v>42</v>
      </c>
    </row>
    <row r="332" ht="48" spans="1:31">
      <c r="A332" s="228">
        <v>2</v>
      </c>
      <c r="B332" s="230" t="s">
        <v>1145</v>
      </c>
      <c r="C332" s="230">
        <v>22251198</v>
      </c>
      <c r="D332" s="229" t="s">
        <v>1144</v>
      </c>
      <c r="E332" s="230" t="s">
        <v>87</v>
      </c>
      <c r="F332" s="230">
        <v>185.67</v>
      </c>
      <c r="G332" s="230"/>
      <c r="H332" s="230"/>
      <c r="I332" s="239"/>
      <c r="J332" s="239"/>
      <c r="K332" s="239"/>
      <c r="L332" s="230" t="s">
        <v>1146</v>
      </c>
      <c r="M332" s="230" t="s">
        <v>1147</v>
      </c>
      <c r="N332" s="230" t="s">
        <v>1148</v>
      </c>
      <c r="O332" s="239"/>
      <c r="P332" s="239"/>
      <c r="Q332" s="230">
        <v>22.5</v>
      </c>
      <c r="R332" s="239"/>
      <c r="S332" s="230">
        <v>20</v>
      </c>
      <c r="T332" s="239"/>
      <c r="U332" s="230">
        <v>30</v>
      </c>
      <c r="V332" s="230">
        <v>3.2</v>
      </c>
      <c r="W332" s="230" t="s">
        <v>41</v>
      </c>
      <c r="X332" s="230">
        <v>193.57</v>
      </c>
      <c r="Y332" s="229">
        <f t="shared" si="10"/>
        <v>75.7</v>
      </c>
      <c r="Z332" s="229">
        <f t="shared" si="11"/>
        <v>269.27</v>
      </c>
      <c r="AA332" s="229" t="s">
        <v>42</v>
      </c>
      <c r="AB332" s="230" t="s">
        <v>42</v>
      </c>
      <c r="AC332" s="230" t="s">
        <v>41</v>
      </c>
      <c r="AD332" s="230" t="s">
        <v>42</v>
      </c>
      <c r="AE332" s="230" t="s">
        <v>42</v>
      </c>
    </row>
    <row r="333" ht="48" spans="1:31">
      <c r="A333" s="228">
        <v>3</v>
      </c>
      <c r="B333" s="228" t="s">
        <v>1149</v>
      </c>
      <c r="C333" s="228">
        <v>22251218</v>
      </c>
      <c r="D333" s="229" t="s">
        <v>1144</v>
      </c>
      <c r="E333" s="228" t="s">
        <v>87</v>
      </c>
      <c r="F333" s="228">
        <v>175.36</v>
      </c>
      <c r="G333" s="228" t="s">
        <v>90</v>
      </c>
      <c r="H333" s="228"/>
      <c r="I333" s="238"/>
      <c r="J333" s="238"/>
      <c r="K333" s="228"/>
      <c r="L333" s="228"/>
      <c r="M333" s="230"/>
      <c r="N333" s="230"/>
      <c r="O333" s="230">
        <v>8</v>
      </c>
      <c r="P333" s="230"/>
      <c r="Q333" s="230">
        <v>26.25</v>
      </c>
      <c r="R333" s="230"/>
      <c r="S333" s="230">
        <v>20</v>
      </c>
      <c r="T333" s="230"/>
      <c r="U333" s="230">
        <v>30</v>
      </c>
      <c r="V333" s="230">
        <v>1.8</v>
      </c>
      <c r="W333" s="230" t="s">
        <v>41</v>
      </c>
      <c r="X333" s="230">
        <v>183.36</v>
      </c>
      <c r="Y333" s="229">
        <f t="shared" si="10"/>
        <v>78.05</v>
      </c>
      <c r="Z333" s="229">
        <f t="shared" si="11"/>
        <v>261.41</v>
      </c>
      <c r="AA333" s="229" t="s">
        <v>42</v>
      </c>
      <c r="AB333" s="230" t="s">
        <v>42</v>
      </c>
      <c r="AC333" s="230" t="s">
        <v>41</v>
      </c>
      <c r="AD333" s="230" t="s">
        <v>42</v>
      </c>
      <c r="AE333" s="230" t="s">
        <v>42</v>
      </c>
    </row>
    <row r="334" ht="48" spans="1:31">
      <c r="A334" s="228">
        <v>4</v>
      </c>
      <c r="B334" s="230" t="s">
        <v>1150</v>
      </c>
      <c r="C334" s="230">
        <v>22251239</v>
      </c>
      <c r="D334" s="229" t="s">
        <v>1144</v>
      </c>
      <c r="E334" s="230" t="s">
        <v>154</v>
      </c>
      <c r="F334" s="230">
        <v>174.49</v>
      </c>
      <c r="G334" s="230"/>
      <c r="H334" s="230"/>
      <c r="I334" s="239"/>
      <c r="J334" s="239"/>
      <c r="K334" s="239"/>
      <c r="L334" s="230"/>
      <c r="M334" s="239"/>
      <c r="N334" s="239"/>
      <c r="O334" s="230">
        <v>4</v>
      </c>
      <c r="P334" s="239"/>
      <c r="Q334" s="230">
        <v>30</v>
      </c>
      <c r="R334" s="239"/>
      <c r="S334" s="230">
        <v>20</v>
      </c>
      <c r="T334" s="239"/>
      <c r="U334" s="230">
        <v>30</v>
      </c>
      <c r="V334" s="230"/>
      <c r="W334" s="230" t="s">
        <v>41</v>
      </c>
      <c r="X334" s="230">
        <v>178.49</v>
      </c>
      <c r="Y334" s="229">
        <f t="shared" si="10"/>
        <v>80</v>
      </c>
      <c r="Z334" s="229">
        <f t="shared" si="11"/>
        <v>258.49</v>
      </c>
      <c r="AA334" s="229" t="s">
        <v>42</v>
      </c>
      <c r="AB334" s="230" t="s">
        <v>42</v>
      </c>
      <c r="AC334" s="230" t="s">
        <v>41</v>
      </c>
      <c r="AD334" s="230" t="s">
        <v>42</v>
      </c>
      <c r="AE334" s="230" t="s">
        <v>42</v>
      </c>
    </row>
    <row r="335" ht="48" spans="1:31">
      <c r="A335" s="228">
        <v>5</v>
      </c>
      <c r="B335" s="228" t="s">
        <v>1151</v>
      </c>
      <c r="C335" s="228">
        <v>22251075</v>
      </c>
      <c r="D335" s="229" t="s">
        <v>1144</v>
      </c>
      <c r="E335" s="228" t="s">
        <v>87</v>
      </c>
      <c r="F335" s="228">
        <v>176.52</v>
      </c>
      <c r="G335" s="228"/>
      <c r="H335" s="228"/>
      <c r="I335" s="238"/>
      <c r="J335" s="238"/>
      <c r="K335" s="228"/>
      <c r="L335" s="228"/>
      <c r="M335" s="230"/>
      <c r="N335" s="230"/>
      <c r="O335" s="230"/>
      <c r="P335" s="230"/>
      <c r="Q335" s="230">
        <v>22.5</v>
      </c>
      <c r="R335" s="230"/>
      <c r="S335" s="230">
        <v>20</v>
      </c>
      <c r="T335" s="230"/>
      <c r="U335" s="230">
        <v>30</v>
      </c>
      <c r="V335" s="230">
        <v>6</v>
      </c>
      <c r="W335" s="230" t="s">
        <v>41</v>
      </c>
      <c r="X335" s="230">
        <v>176.52</v>
      </c>
      <c r="Y335" s="229">
        <f t="shared" si="10"/>
        <v>78.5</v>
      </c>
      <c r="Z335" s="229">
        <f t="shared" si="11"/>
        <v>255.02</v>
      </c>
      <c r="AA335" s="229"/>
      <c r="AB335" s="230" t="s">
        <v>42</v>
      </c>
      <c r="AC335" s="230" t="s">
        <v>41</v>
      </c>
      <c r="AD335" s="230" t="s">
        <v>42</v>
      </c>
      <c r="AE335" s="230"/>
    </row>
    <row r="336" ht="48" spans="1:31">
      <c r="A336" s="228">
        <v>6</v>
      </c>
      <c r="B336" s="229" t="s">
        <v>1152</v>
      </c>
      <c r="C336" s="231">
        <v>22251166</v>
      </c>
      <c r="D336" s="229" t="s">
        <v>1144</v>
      </c>
      <c r="E336" s="229" t="s">
        <v>154</v>
      </c>
      <c r="F336" s="229">
        <v>181.5</v>
      </c>
      <c r="G336" s="229" t="s">
        <v>90</v>
      </c>
      <c r="H336" s="229"/>
      <c r="I336" s="240"/>
      <c r="J336" s="240"/>
      <c r="K336" s="229"/>
      <c r="L336" s="229"/>
      <c r="M336" s="229"/>
      <c r="N336" s="229"/>
      <c r="O336" s="229">
        <v>1</v>
      </c>
      <c r="P336" s="229"/>
      <c r="Q336" s="229">
        <v>22.5</v>
      </c>
      <c r="R336" s="229"/>
      <c r="S336" s="229">
        <v>20</v>
      </c>
      <c r="T336" s="229"/>
      <c r="U336" s="229">
        <v>30</v>
      </c>
      <c r="V336" s="240"/>
      <c r="W336" s="229" t="s">
        <v>41</v>
      </c>
      <c r="X336" s="229">
        <v>182.5</v>
      </c>
      <c r="Y336" s="229">
        <f t="shared" si="10"/>
        <v>72.5</v>
      </c>
      <c r="Z336" s="229">
        <f t="shared" si="11"/>
        <v>255</v>
      </c>
      <c r="AA336" s="229" t="s">
        <v>42</v>
      </c>
      <c r="AB336" s="230" t="s">
        <v>42</v>
      </c>
      <c r="AC336" s="230" t="s">
        <v>41</v>
      </c>
      <c r="AD336" s="230" t="s">
        <v>42</v>
      </c>
      <c r="AE336" s="230" t="s">
        <v>42</v>
      </c>
    </row>
    <row r="337" ht="48" spans="1:31">
      <c r="A337" s="228">
        <v>7</v>
      </c>
      <c r="B337" s="229" t="s">
        <v>1153</v>
      </c>
      <c r="C337" s="232">
        <v>22251022</v>
      </c>
      <c r="D337" s="229" t="s">
        <v>1144</v>
      </c>
      <c r="E337" s="229" t="s">
        <v>154</v>
      </c>
      <c r="F337" s="229">
        <v>172.66</v>
      </c>
      <c r="G337" s="229" t="s">
        <v>90</v>
      </c>
      <c r="H337" s="229"/>
      <c r="I337" s="240"/>
      <c r="J337" s="240"/>
      <c r="K337" s="229"/>
      <c r="L337" s="229"/>
      <c r="M337" s="229"/>
      <c r="N337" s="229"/>
      <c r="O337" s="229"/>
      <c r="P337" s="229"/>
      <c r="Q337" s="229">
        <v>30</v>
      </c>
      <c r="R337" s="229"/>
      <c r="S337" s="229">
        <v>20</v>
      </c>
      <c r="T337" s="229"/>
      <c r="U337" s="229">
        <v>30</v>
      </c>
      <c r="V337" s="229">
        <v>1.8</v>
      </c>
      <c r="W337" s="229" t="s">
        <v>41</v>
      </c>
      <c r="X337" s="229">
        <v>172.66</v>
      </c>
      <c r="Y337" s="229">
        <f t="shared" si="10"/>
        <v>81.8</v>
      </c>
      <c r="Z337" s="229">
        <f t="shared" si="11"/>
        <v>254.46</v>
      </c>
      <c r="AA337" s="229"/>
      <c r="AB337" s="230" t="s">
        <v>42</v>
      </c>
      <c r="AC337" s="230" t="s">
        <v>41</v>
      </c>
      <c r="AD337" s="230" t="s">
        <v>42</v>
      </c>
      <c r="AE337" s="230"/>
    </row>
    <row r="338" ht="48" spans="1:31">
      <c r="A338" s="228">
        <v>8</v>
      </c>
      <c r="B338" s="230" t="s">
        <v>1154</v>
      </c>
      <c r="C338" s="230">
        <v>22251293</v>
      </c>
      <c r="D338" s="229" t="s">
        <v>1144</v>
      </c>
      <c r="E338" s="230" t="s">
        <v>154</v>
      </c>
      <c r="F338" s="230">
        <v>177.87</v>
      </c>
      <c r="G338" s="230"/>
      <c r="H338" s="230"/>
      <c r="I338" s="239"/>
      <c r="J338" s="239"/>
      <c r="K338" s="239"/>
      <c r="L338" s="230"/>
      <c r="M338" s="239"/>
      <c r="N338" s="239"/>
      <c r="O338" s="239"/>
      <c r="P338" s="239"/>
      <c r="Q338" s="230">
        <v>26.25</v>
      </c>
      <c r="R338" s="230"/>
      <c r="S338" s="230">
        <v>20</v>
      </c>
      <c r="T338" s="230"/>
      <c r="U338" s="230">
        <v>30</v>
      </c>
      <c r="V338" s="230"/>
      <c r="W338" s="230" t="s">
        <v>41</v>
      </c>
      <c r="X338" s="230">
        <v>177.87</v>
      </c>
      <c r="Y338" s="229">
        <f t="shared" si="10"/>
        <v>76.25</v>
      </c>
      <c r="Z338" s="229">
        <f t="shared" si="11"/>
        <v>254.12</v>
      </c>
      <c r="AA338" s="229" t="s">
        <v>42</v>
      </c>
      <c r="AB338" s="230" t="s">
        <v>42</v>
      </c>
      <c r="AC338" s="230" t="s">
        <v>41</v>
      </c>
      <c r="AD338" s="230" t="s">
        <v>42</v>
      </c>
      <c r="AE338" s="230" t="s">
        <v>42</v>
      </c>
    </row>
    <row r="339" ht="48" spans="1:31">
      <c r="A339" s="228">
        <v>9</v>
      </c>
      <c r="B339" s="228" t="s">
        <v>1155</v>
      </c>
      <c r="C339" s="228">
        <v>22251094</v>
      </c>
      <c r="D339" s="229" t="s">
        <v>1144</v>
      </c>
      <c r="E339" s="228" t="s">
        <v>154</v>
      </c>
      <c r="F339" s="228">
        <v>171.98</v>
      </c>
      <c r="G339" s="228" t="s">
        <v>90</v>
      </c>
      <c r="H339" s="228"/>
      <c r="I339" s="238"/>
      <c r="J339" s="238"/>
      <c r="K339" s="228"/>
      <c r="L339" s="228"/>
      <c r="M339" s="230"/>
      <c r="N339" s="230"/>
      <c r="O339" s="230"/>
      <c r="P339" s="230"/>
      <c r="Q339" s="230">
        <v>30</v>
      </c>
      <c r="R339" s="230"/>
      <c r="S339" s="230">
        <v>20</v>
      </c>
      <c r="T339" s="230"/>
      <c r="U339" s="230">
        <v>30</v>
      </c>
      <c r="V339" s="238"/>
      <c r="W339" s="230" t="s">
        <v>41</v>
      </c>
      <c r="X339" s="230">
        <v>171.98</v>
      </c>
      <c r="Y339" s="229">
        <f t="shared" si="10"/>
        <v>80</v>
      </c>
      <c r="Z339" s="229">
        <f t="shared" si="11"/>
        <v>251.98</v>
      </c>
      <c r="AA339" s="229"/>
      <c r="AB339" s="230" t="s">
        <v>42</v>
      </c>
      <c r="AC339" s="230" t="s">
        <v>41</v>
      </c>
      <c r="AD339" s="230" t="s">
        <v>42</v>
      </c>
      <c r="AE339" s="230"/>
    </row>
    <row r="340" ht="48" spans="1:31">
      <c r="A340" s="228">
        <v>10</v>
      </c>
      <c r="B340" s="229" t="s">
        <v>1156</v>
      </c>
      <c r="C340" s="396" t="s">
        <v>1157</v>
      </c>
      <c r="D340" s="229" t="s">
        <v>1144</v>
      </c>
      <c r="E340" s="229" t="s">
        <v>154</v>
      </c>
      <c r="F340" s="229">
        <v>177.74</v>
      </c>
      <c r="G340" s="229" t="s">
        <v>90</v>
      </c>
      <c r="H340" s="229"/>
      <c r="I340" s="240"/>
      <c r="J340" s="240"/>
      <c r="K340" s="229"/>
      <c r="L340" s="229"/>
      <c r="M340" s="229"/>
      <c r="N340" s="229"/>
      <c r="O340" s="229"/>
      <c r="P340" s="229"/>
      <c r="Q340" s="229">
        <v>22.5</v>
      </c>
      <c r="R340" s="229"/>
      <c r="S340" s="229">
        <v>20</v>
      </c>
      <c r="T340" s="229"/>
      <c r="U340" s="229">
        <v>30</v>
      </c>
      <c r="V340" s="240"/>
      <c r="W340" s="229" t="s">
        <v>41</v>
      </c>
      <c r="X340" s="229">
        <v>177.7</v>
      </c>
      <c r="Y340" s="229">
        <f t="shared" si="10"/>
        <v>72.5</v>
      </c>
      <c r="Z340" s="229">
        <f t="shared" si="11"/>
        <v>250.2</v>
      </c>
      <c r="AA340" s="229" t="s">
        <v>42</v>
      </c>
      <c r="AB340" s="230" t="s">
        <v>42</v>
      </c>
      <c r="AC340" s="230"/>
      <c r="AD340" s="230"/>
      <c r="AE340" s="230" t="s">
        <v>42</v>
      </c>
    </row>
    <row r="341" ht="48" spans="1:31">
      <c r="A341" s="228">
        <v>11</v>
      </c>
      <c r="B341" s="229" t="s">
        <v>1158</v>
      </c>
      <c r="C341" s="233">
        <v>22251195</v>
      </c>
      <c r="D341" s="229" t="s">
        <v>1144</v>
      </c>
      <c r="E341" s="229" t="s">
        <v>154</v>
      </c>
      <c r="F341" s="229">
        <v>175.73</v>
      </c>
      <c r="G341" s="229" t="s">
        <v>90</v>
      </c>
      <c r="H341" s="229"/>
      <c r="I341" s="240"/>
      <c r="J341" s="240"/>
      <c r="K341" s="229"/>
      <c r="L341" s="229"/>
      <c r="M341" s="229"/>
      <c r="N341" s="229" t="s">
        <v>1159</v>
      </c>
      <c r="O341" s="229"/>
      <c r="P341" s="229"/>
      <c r="Q341" s="229">
        <v>26.25</v>
      </c>
      <c r="R341" s="229"/>
      <c r="S341" s="229">
        <v>20</v>
      </c>
      <c r="T341" s="229"/>
      <c r="U341" s="229">
        <v>15</v>
      </c>
      <c r="V341" s="229">
        <v>3.5</v>
      </c>
      <c r="W341" s="229" t="s">
        <v>41</v>
      </c>
      <c r="X341" s="229">
        <v>178.2</v>
      </c>
      <c r="Y341" s="229">
        <f t="shared" si="10"/>
        <v>64.75</v>
      </c>
      <c r="Z341" s="229">
        <f t="shared" si="11"/>
        <v>242.95</v>
      </c>
      <c r="AA341" s="229" t="s">
        <v>42</v>
      </c>
      <c r="AB341" s="230"/>
      <c r="AC341" s="230"/>
      <c r="AD341" s="230"/>
      <c r="AE341" s="230"/>
    </row>
    <row r="342" ht="48" spans="1:31">
      <c r="A342" s="228">
        <v>12</v>
      </c>
      <c r="B342" s="228" t="s">
        <v>1160</v>
      </c>
      <c r="C342" s="234">
        <v>22251072</v>
      </c>
      <c r="D342" s="229" t="s">
        <v>1144</v>
      </c>
      <c r="E342" s="228" t="s">
        <v>154</v>
      </c>
      <c r="F342" s="228">
        <v>176</v>
      </c>
      <c r="G342" s="228" t="s">
        <v>90</v>
      </c>
      <c r="H342" s="228"/>
      <c r="I342" s="238"/>
      <c r="J342" s="238"/>
      <c r="K342" s="228"/>
      <c r="L342" s="228"/>
      <c r="M342" s="230"/>
      <c r="N342" s="230"/>
      <c r="O342" s="230"/>
      <c r="P342" s="230"/>
      <c r="Q342" s="230">
        <v>15</v>
      </c>
      <c r="R342" s="230"/>
      <c r="S342" s="230">
        <v>20</v>
      </c>
      <c r="T342" s="230"/>
      <c r="U342" s="230">
        <v>30</v>
      </c>
      <c r="V342" s="238"/>
      <c r="W342" s="230" t="s">
        <v>41</v>
      </c>
      <c r="X342" s="230">
        <v>176</v>
      </c>
      <c r="Y342" s="229">
        <f t="shared" si="10"/>
        <v>65</v>
      </c>
      <c r="Z342" s="229">
        <f t="shared" si="11"/>
        <v>241</v>
      </c>
      <c r="AA342" s="229"/>
      <c r="AB342" s="230"/>
      <c r="AC342" s="230"/>
      <c r="AD342" s="230"/>
      <c r="AE342" s="230"/>
    </row>
    <row r="343" ht="48" spans="1:31">
      <c r="A343" s="228">
        <v>13</v>
      </c>
      <c r="B343" s="229" t="s">
        <v>1161</v>
      </c>
      <c r="C343" s="229">
        <v>22251223</v>
      </c>
      <c r="D343" s="229" t="s">
        <v>1144</v>
      </c>
      <c r="E343" s="229" t="s">
        <v>154</v>
      </c>
      <c r="F343" s="229">
        <v>179.98</v>
      </c>
      <c r="G343" s="229" t="s">
        <v>90</v>
      </c>
      <c r="H343" s="229"/>
      <c r="I343" s="240" t="s">
        <v>90</v>
      </c>
      <c r="J343" s="240"/>
      <c r="K343" s="229"/>
      <c r="L343" s="229" t="s">
        <v>90</v>
      </c>
      <c r="M343" s="229" t="s">
        <v>90</v>
      </c>
      <c r="N343" s="229" t="s">
        <v>90</v>
      </c>
      <c r="O343" s="229"/>
      <c r="P343" s="229"/>
      <c r="Q343" s="229">
        <v>22.5</v>
      </c>
      <c r="R343" s="229"/>
      <c r="S343" s="229">
        <v>20</v>
      </c>
      <c r="T343" s="229"/>
      <c r="U343" s="229"/>
      <c r="V343" s="240" t="s">
        <v>90</v>
      </c>
      <c r="W343" s="229" t="s">
        <v>41</v>
      </c>
      <c r="X343" s="229">
        <v>179.98</v>
      </c>
      <c r="Y343" s="229">
        <f t="shared" si="10"/>
        <v>42.5</v>
      </c>
      <c r="Z343" s="229">
        <f t="shared" si="11"/>
        <v>222.48</v>
      </c>
      <c r="AA343" s="229" t="s">
        <v>42</v>
      </c>
      <c r="AB343" s="230"/>
      <c r="AC343" s="230"/>
      <c r="AD343" s="230"/>
      <c r="AE343" s="230"/>
    </row>
    <row r="344" ht="48" spans="1:31">
      <c r="A344" s="228">
        <v>14</v>
      </c>
      <c r="B344" s="228" t="s">
        <v>1162</v>
      </c>
      <c r="C344" s="228">
        <v>22251127</v>
      </c>
      <c r="D344" s="229" t="s">
        <v>1144</v>
      </c>
      <c r="E344" s="228" t="s">
        <v>154</v>
      </c>
      <c r="F344" s="228">
        <v>170.47</v>
      </c>
      <c r="G344" s="228" t="s">
        <v>90</v>
      </c>
      <c r="H344" s="228"/>
      <c r="I344" s="238"/>
      <c r="J344" s="238"/>
      <c r="K344" s="228"/>
      <c r="L344" s="228"/>
      <c r="M344" s="230"/>
      <c r="N344" s="230"/>
      <c r="O344" s="230"/>
      <c r="P344" s="230"/>
      <c r="Q344" s="230">
        <v>3.75</v>
      </c>
      <c r="R344" s="230"/>
      <c r="S344" s="230">
        <v>10</v>
      </c>
      <c r="T344" s="230"/>
      <c r="U344" s="230">
        <v>30</v>
      </c>
      <c r="V344" s="238"/>
      <c r="W344" s="230" t="s">
        <v>41</v>
      </c>
      <c r="X344" s="230">
        <v>170</v>
      </c>
      <c r="Y344" s="229">
        <f t="shared" si="10"/>
        <v>43.75</v>
      </c>
      <c r="Z344" s="229">
        <f t="shared" si="11"/>
        <v>213.75</v>
      </c>
      <c r="AA344" s="229"/>
      <c r="AB344" s="230"/>
      <c r="AC344" s="230"/>
      <c r="AD344" s="230"/>
      <c r="AE344" s="230"/>
    </row>
    <row r="345" ht="48" spans="1:31">
      <c r="A345" s="228">
        <v>15</v>
      </c>
      <c r="B345" s="228" t="s">
        <v>1163</v>
      </c>
      <c r="C345" s="228">
        <v>22251084</v>
      </c>
      <c r="D345" s="229" t="s">
        <v>1144</v>
      </c>
      <c r="E345" s="228" t="s">
        <v>154</v>
      </c>
      <c r="F345" s="228">
        <v>175.29</v>
      </c>
      <c r="G345" s="228" t="s">
        <v>90</v>
      </c>
      <c r="H345" s="228"/>
      <c r="I345" s="238"/>
      <c r="J345" s="238"/>
      <c r="K345" s="228"/>
      <c r="L345" s="228"/>
      <c r="M345" s="230"/>
      <c r="N345" s="230"/>
      <c r="O345" s="230"/>
      <c r="P345" s="230"/>
      <c r="Q345" s="230">
        <v>15</v>
      </c>
      <c r="R345" s="230"/>
      <c r="S345" s="230">
        <v>10</v>
      </c>
      <c r="T345" s="230"/>
      <c r="U345" s="230"/>
      <c r="V345" s="238"/>
      <c r="W345" s="230" t="s">
        <v>41</v>
      </c>
      <c r="X345" s="228">
        <v>175.29</v>
      </c>
      <c r="Y345" s="229">
        <f t="shared" si="10"/>
        <v>25</v>
      </c>
      <c r="Z345" s="229">
        <f t="shared" si="11"/>
        <v>200.29</v>
      </c>
      <c r="AA345" s="229"/>
      <c r="AB345" s="230"/>
      <c r="AC345" s="230"/>
      <c r="AD345" s="230"/>
      <c r="AE345" s="230"/>
    </row>
    <row r="346" ht="48" spans="1:31">
      <c r="A346" s="228">
        <v>16</v>
      </c>
      <c r="B346" s="229" t="s">
        <v>1164</v>
      </c>
      <c r="C346" s="229">
        <v>22251284</v>
      </c>
      <c r="D346" s="229" t="s">
        <v>1144</v>
      </c>
      <c r="E346" s="229" t="s">
        <v>154</v>
      </c>
      <c r="F346" s="229">
        <v>172.8</v>
      </c>
      <c r="G346" s="229"/>
      <c r="H346" s="229"/>
      <c r="I346" s="240"/>
      <c r="J346" s="240"/>
      <c r="K346" s="229"/>
      <c r="L346" s="229"/>
      <c r="M346" s="229"/>
      <c r="N346" s="229"/>
      <c r="O346" s="229"/>
      <c r="P346" s="229"/>
      <c r="Q346" s="229">
        <v>15</v>
      </c>
      <c r="R346" s="229"/>
      <c r="S346" s="229">
        <v>10</v>
      </c>
      <c r="T346" s="229"/>
      <c r="U346" s="229"/>
      <c r="V346" s="240"/>
      <c r="W346" s="229" t="s">
        <v>41</v>
      </c>
      <c r="X346" s="229">
        <v>172.8</v>
      </c>
      <c r="Y346" s="229">
        <f t="shared" si="10"/>
        <v>25</v>
      </c>
      <c r="Z346" s="229">
        <f t="shared" si="11"/>
        <v>197.8</v>
      </c>
      <c r="AA346" s="229"/>
      <c r="AB346" s="230"/>
      <c r="AC346" s="230"/>
      <c r="AD346" s="230"/>
      <c r="AE346" s="230"/>
    </row>
    <row r="347" ht="48" spans="1:31">
      <c r="A347" s="228">
        <v>17</v>
      </c>
      <c r="B347" s="229" t="s">
        <v>1165</v>
      </c>
      <c r="C347" s="229">
        <v>22251082</v>
      </c>
      <c r="D347" s="229" t="s">
        <v>1144</v>
      </c>
      <c r="E347" s="229" t="s">
        <v>154</v>
      </c>
      <c r="F347" s="229">
        <v>175</v>
      </c>
      <c r="G347" s="229" t="s">
        <v>90</v>
      </c>
      <c r="H347" s="229"/>
      <c r="I347" s="240"/>
      <c r="J347" s="240"/>
      <c r="K347" s="229"/>
      <c r="L347" s="229"/>
      <c r="M347" s="229"/>
      <c r="N347" s="229"/>
      <c r="O347" s="229"/>
      <c r="P347" s="229"/>
      <c r="Q347" s="229"/>
      <c r="R347" s="229"/>
      <c r="S347" s="229">
        <v>20</v>
      </c>
      <c r="T347" s="229"/>
      <c r="U347" s="229"/>
      <c r="V347" s="240"/>
      <c r="W347" s="229" t="s">
        <v>41</v>
      </c>
      <c r="X347" s="229">
        <v>175</v>
      </c>
      <c r="Y347" s="229">
        <f t="shared" si="10"/>
        <v>20</v>
      </c>
      <c r="Z347" s="229">
        <f t="shared" si="11"/>
        <v>195</v>
      </c>
      <c r="AA347" s="229"/>
      <c r="AB347" s="230"/>
      <c r="AC347" s="230"/>
      <c r="AD347" s="230"/>
      <c r="AE347" s="230"/>
    </row>
    <row r="348" ht="48" spans="1:31">
      <c r="A348" s="228">
        <v>18</v>
      </c>
      <c r="B348" s="229" t="s">
        <v>1166</v>
      </c>
      <c r="C348" s="233">
        <v>22251097</v>
      </c>
      <c r="D348" s="229" t="s">
        <v>1144</v>
      </c>
      <c r="E348" s="229" t="s">
        <v>154</v>
      </c>
      <c r="F348" s="235">
        <v>166.96</v>
      </c>
      <c r="G348" s="229"/>
      <c r="H348" s="229"/>
      <c r="I348" s="240"/>
      <c r="J348" s="240"/>
      <c r="K348" s="229"/>
      <c r="L348" s="229"/>
      <c r="M348" s="229"/>
      <c r="N348" s="229"/>
      <c r="O348" s="229"/>
      <c r="P348" s="229"/>
      <c r="Q348" s="229">
        <v>15</v>
      </c>
      <c r="R348" s="229"/>
      <c r="S348" s="229">
        <v>10</v>
      </c>
      <c r="T348" s="229"/>
      <c r="U348" s="229"/>
      <c r="V348" s="240"/>
      <c r="W348" s="229" t="s">
        <v>41</v>
      </c>
      <c r="X348" s="235">
        <v>166.96</v>
      </c>
      <c r="Y348" s="229">
        <f t="shared" si="10"/>
        <v>25</v>
      </c>
      <c r="Z348" s="229">
        <f t="shared" si="11"/>
        <v>191.96</v>
      </c>
      <c r="AA348" s="229"/>
      <c r="AB348" s="230"/>
      <c r="AC348" s="230"/>
      <c r="AD348" s="230"/>
      <c r="AE348" s="230"/>
    </row>
    <row r="349" ht="21.6" spans="1:31">
      <c r="A349" s="228">
        <v>19</v>
      </c>
      <c r="B349" s="236" t="s">
        <v>1167</v>
      </c>
      <c r="C349" s="236">
        <v>22251155</v>
      </c>
      <c r="D349" s="236" t="s">
        <v>1168</v>
      </c>
      <c r="E349" s="236" t="s">
        <v>154</v>
      </c>
      <c r="F349" s="236">
        <v>174.47</v>
      </c>
      <c r="G349" s="236" t="s">
        <v>90</v>
      </c>
      <c r="H349" s="236"/>
      <c r="I349" s="241"/>
      <c r="J349" s="241"/>
      <c r="K349" s="236"/>
      <c r="L349" s="236"/>
      <c r="M349" s="236"/>
      <c r="N349" s="236"/>
      <c r="O349" s="236"/>
      <c r="P349" s="236"/>
      <c r="Q349" s="236"/>
      <c r="R349" s="236"/>
      <c r="S349" s="236">
        <v>10</v>
      </c>
      <c r="T349" s="236"/>
      <c r="U349" s="236"/>
      <c r="V349" s="241"/>
      <c r="W349" s="236" t="s">
        <v>41</v>
      </c>
      <c r="X349" s="236">
        <v>174.47</v>
      </c>
      <c r="Y349" s="229">
        <f t="shared" si="10"/>
        <v>10</v>
      </c>
      <c r="Z349" s="229">
        <f t="shared" si="11"/>
        <v>184.47</v>
      </c>
      <c r="AA349" s="229"/>
      <c r="AB349" s="230"/>
      <c r="AC349" s="230"/>
      <c r="AD349" s="230"/>
      <c r="AE349" s="230"/>
    </row>
    <row r="350" ht="48" spans="1:31">
      <c r="A350" s="228">
        <v>20</v>
      </c>
      <c r="B350" s="237" t="s">
        <v>1169</v>
      </c>
      <c r="C350" s="237">
        <v>22251096</v>
      </c>
      <c r="D350" s="229" t="s">
        <v>1144</v>
      </c>
      <c r="E350" s="237" t="s">
        <v>154</v>
      </c>
      <c r="F350" s="237">
        <v>172</v>
      </c>
      <c r="G350" s="237"/>
      <c r="H350" s="237"/>
      <c r="I350" s="237"/>
      <c r="J350" s="237"/>
      <c r="K350" s="237"/>
      <c r="L350" s="237"/>
      <c r="M350" s="237"/>
      <c r="N350" s="237"/>
      <c r="O350" s="237"/>
      <c r="P350" s="237"/>
      <c r="Q350" s="237"/>
      <c r="R350" s="237"/>
      <c r="S350" s="237">
        <v>10</v>
      </c>
      <c r="T350" s="237"/>
      <c r="U350" s="237"/>
      <c r="V350" s="237">
        <v>1.5</v>
      </c>
      <c r="W350" s="237" t="s">
        <v>41</v>
      </c>
      <c r="X350" s="237">
        <v>172</v>
      </c>
      <c r="Y350" s="229">
        <f t="shared" si="10"/>
        <v>11.5</v>
      </c>
      <c r="Z350" s="229">
        <f t="shared" si="11"/>
        <v>183.5</v>
      </c>
      <c r="AA350" s="229"/>
      <c r="AB350" s="230"/>
      <c r="AC350" s="230"/>
      <c r="AD350" s="230"/>
      <c r="AE350" s="230"/>
    </row>
    <row r="351" ht="48" spans="1:31">
      <c r="A351" s="228">
        <v>21</v>
      </c>
      <c r="B351" s="229" t="s">
        <v>1170</v>
      </c>
      <c r="C351" s="229">
        <v>22251237</v>
      </c>
      <c r="D351" s="229" t="s">
        <v>1144</v>
      </c>
      <c r="E351" s="229" t="s">
        <v>154</v>
      </c>
      <c r="F351" s="229">
        <v>171.2</v>
      </c>
      <c r="G351" s="229"/>
      <c r="H351" s="229"/>
      <c r="I351" s="240"/>
      <c r="J351" s="240"/>
      <c r="K351" s="229"/>
      <c r="L351" s="229"/>
      <c r="M351" s="229"/>
      <c r="N351" s="229"/>
      <c r="O351" s="229"/>
      <c r="P351" s="229"/>
      <c r="Q351" s="229"/>
      <c r="R351" s="229"/>
      <c r="S351" s="229">
        <v>10</v>
      </c>
      <c r="T351" s="229"/>
      <c r="U351" s="229"/>
      <c r="V351" s="240"/>
      <c r="W351" s="229" t="s">
        <v>41</v>
      </c>
      <c r="X351" s="229">
        <v>171.2</v>
      </c>
      <c r="Y351" s="229">
        <f t="shared" si="10"/>
        <v>10</v>
      </c>
      <c r="Z351" s="229">
        <f t="shared" si="11"/>
        <v>181.2</v>
      </c>
      <c r="AA351" s="229"/>
      <c r="AB351" s="230"/>
      <c r="AC351" s="230"/>
      <c r="AD351" s="230"/>
      <c r="AE351" s="230"/>
    </row>
  </sheetData>
  <autoFilter ref="F1:AE37">
    <extLst/>
  </autoFilter>
  <sortState ref="B3:AE37">
    <sortCondition ref="Z3:Z37" descending="1"/>
  </sortState>
  <mergeCells count="13">
    <mergeCell ref="F1:P1"/>
    <mergeCell ref="Q1:V1"/>
    <mergeCell ref="W1:Z1"/>
    <mergeCell ref="A1:A2"/>
    <mergeCell ref="B1:B2"/>
    <mergeCell ref="C1:C2"/>
    <mergeCell ref="D1:D2"/>
    <mergeCell ref="E1:E2"/>
    <mergeCell ref="AA1:AA2"/>
    <mergeCell ref="AB1:AB2"/>
    <mergeCell ref="AC1:AC2"/>
    <mergeCell ref="AD1:AD2"/>
    <mergeCell ref="AE1:AE2"/>
  </mergeCells>
  <conditionalFormatting sqref="Z3:Z351">
    <cfRule type="colorScale" priority="1">
      <colorScale>
        <cfvo type="min"/>
        <cfvo type="percentile" val="50"/>
        <cfvo type="max"/>
        <color rgb="FF63BE7B"/>
        <color rgb="FFFCFCFF"/>
        <color rgb="FFF8696B"/>
      </colorScale>
    </cfRule>
  </conditionalFormatting>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84"/>
  <sheetViews>
    <sheetView zoomScale="85" zoomScaleNormal="85" workbookViewId="0">
      <pane ySplit="3" topLeftCell="A4" activePane="bottomLeft" state="frozen"/>
      <selection/>
      <selection pane="bottomLeft" activeCell="A45" sqref="A45:A84"/>
    </sheetView>
  </sheetViews>
  <sheetFormatPr defaultColWidth="8.88888888888889" defaultRowHeight="14.4"/>
  <cols>
    <col min="3" max="3" width="9.66666666666667"/>
  </cols>
  <sheetData>
    <row r="1" ht="15.6" spans="1:30">
      <c r="A1" s="103" t="s">
        <v>0</v>
      </c>
      <c r="B1" s="104"/>
      <c r="C1" s="103"/>
      <c r="D1" s="103"/>
      <c r="E1" s="103"/>
      <c r="F1" s="103"/>
      <c r="G1" s="103"/>
      <c r="H1" s="103"/>
      <c r="I1" s="103"/>
      <c r="J1" s="103"/>
      <c r="K1" s="103"/>
      <c r="L1" s="103"/>
      <c r="M1" s="103"/>
      <c r="N1" s="103"/>
      <c r="O1" s="103"/>
      <c r="P1" s="103"/>
      <c r="Q1" s="103"/>
      <c r="R1" s="103"/>
      <c r="S1" s="103"/>
      <c r="T1" s="103"/>
      <c r="U1" s="103"/>
      <c r="V1" s="103"/>
      <c r="W1" s="103"/>
      <c r="X1" s="103"/>
      <c r="Y1" s="103"/>
      <c r="Z1" s="103"/>
      <c r="AA1" s="103"/>
      <c r="AB1" s="103"/>
      <c r="AC1" s="103"/>
      <c r="AD1" s="103"/>
    </row>
    <row r="2" ht="15.6" spans="1:30">
      <c r="A2" s="105" t="s">
        <v>1</v>
      </c>
      <c r="B2" s="105" t="s">
        <v>2</v>
      </c>
      <c r="C2" s="105" t="s">
        <v>3</v>
      </c>
      <c r="D2" s="105" t="s">
        <v>4</v>
      </c>
      <c r="E2" s="105" t="s">
        <v>5</v>
      </c>
      <c r="F2" s="106" t="s">
        <v>6</v>
      </c>
      <c r="G2" s="106"/>
      <c r="H2" s="106"/>
      <c r="I2" s="106"/>
      <c r="J2" s="106"/>
      <c r="K2" s="106"/>
      <c r="L2" s="106"/>
      <c r="M2" s="106"/>
      <c r="N2" s="106"/>
      <c r="O2" s="106"/>
      <c r="P2" s="106"/>
      <c r="Q2" s="119" t="s">
        <v>7</v>
      </c>
      <c r="R2" s="119"/>
      <c r="S2" s="119"/>
      <c r="T2" s="119"/>
      <c r="U2" s="119"/>
      <c r="V2" s="119"/>
      <c r="W2" s="119" t="s">
        <v>8</v>
      </c>
      <c r="X2" s="119"/>
      <c r="Y2" s="119"/>
      <c r="Z2" s="119"/>
      <c r="AA2" s="121" t="s">
        <v>9</v>
      </c>
      <c r="AB2" s="121" t="s">
        <v>1171</v>
      </c>
      <c r="AC2" s="105" t="s">
        <v>1172</v>
      </c>
      <c r="AD2" s="121" t="s">
        <v>13</v>
      </c>
    </row>
    <row r="3" ht="54" spans="1:30">
      <c r="A3" s="107"/>
      <c r="B3" s="107"/>
      <c r="C3" s="108"/>
      <c r="D3" s="107"/>
      <c r="E3" s="107"/>
      <c r="F3" s="107" t="s">
        <v>14</v>
      </c>
      <c r="G3" s="107" t="s">
        <v>143</v>
      </c>
      <c r="H3" s="107" t="s">
        <v>144</v>
      </c>
      <c r="I3" s="107" t="s">
        <v>17</v>
      </c>
      <c r="J3" s="107" t="s">
        <v>145</v>
      </c>
      <c r="K3" s="107" t="s">
        <v>19</v>
      </c>
      <c r="L3" s="107" t="s">
        <v>20</v>
      </c>
      <c r="M3" s="107" t="s">
        <v>146</v>
      </c>
      <c r="N3" s="107" t="s">
        <v>22</v>
      </c>
      <c r="O3" s="107" t="s">
        <v>147</v>
      </c>
      <c r="P3" s="107" t="s">
        <v>24</v>
      </c>
      <c r="Q3" s="107" t="s">
        <v>25</v>
      </c>
      <c r="R3" s="107" t="s">
        <v>26</v>
      </c>
      <c r="S3" s="107" t="s">
        <v>27</v>
      </c>
      <c r="T3" s="107" t="s">
        <v>28</v>
      </c>
      <c r="U3" s="107" t="s">
        <v>29</v>
      </c>
      <c r="V3" s="107" t="s">
        <v>30</v>
      </c>
      <c r="W3" s="107" t="s">
        <v>31</v>
      </c>
      <c r="X3" s="107" t="s">
        <v>32</v>
      </c>
      <c r="Y3" s="107" t="s">
        <v>33</v>
      </c>
      <c r="Z3" s="107" t="s">
        <v>34</v>
      </c>
      <c r="AA3" s="122"/>
      <c r="AB3" s="122"/>
      <c r="AC3" s="107"/>
      <c r="AD3" s="122"/>
    </row>
    <row r="4" ht="52.8" spans="1:30">
      <c r="A4" s="109">
        <v>1</v>
      </c>
      <c r="B4" s="110" t="s">
        <v>1173</v>
      </c>
      <c r="C4" s="109">
        <v>22151420</v>
      </c>
      <c r="D4" s="110" t="s">
        <v>1174</v>
      </c>
      <c r="E4" s="110" t="s">
        <v>154</v>
      </c>
      <c r="F4" s="109" t="s">
        <v>650</v>
      </c>
      <c r="G4" s="109" t="s">
        <v>38</v>
      </c>
      <c r="H4" s="109"/>
      <c r="I4" s="116"/>
      <c r="J4" s="109"/>
      <c r="K4" s="109"/>
      <c r="L4" s="109"/>
      <c r="M4" s="110" t="s">
        <v>1175</v>
      </c>
      <c r="N4" s="109"/>
      <c r="O4" s="109"/>
      <c r="P4" s="109"/>
      <c r="Q4" s="109"/>
      <c r="R4" s="109"/>
      <c r="S4" s="109"/>
      <c r="T4" s="109"/>
      <c r="U4" s="109"/>
      <c r="V4" s="109"/>
      <c r="W4" s="110" t="s">
        <v>41</v>
      </c>
      <c r="X4" s="109">
        <v>31</v>
      </c>
      <c r="Y4" s="109">
        <v>80</v>
      </c>
      <c r="Z4" s="109">
        <f>SUM(X4:Y4)</f>
        <v>111</v>
      </c>
      <c r="AA4" s="123" t="s">
        <v>42</v>
      </c>
      <c r="AB4" s="123"/>
      <c r="AC4" s="110" t="s">
        <v>41</v>
      </c>
      <c r="AD4" s="117"/>
    </row>
    <row r="5" ht="37.2" spans="1:30">
      <c r="A5" s="109">
        <v>2</v>
      </c>
      <c r="B5" s="110" t="s">
        <v>1176</v>
      </c>
      <c r="C5" s="109">
        <v>22151440</v>
      </c>
      <c r="D5" s="110" t="s">
        <v>1174</v>
      </c>
      <c r="E5" s="110" t="s">
        <v>154</v>
      </c>
      <c r="F5" s="109" t="s">
        <v>650</v>
      </c>
      <c r="G5" s="109" t="s">
        <v>38</v>
      </c>
      <c r="H5" s="109"/>
      <c r="I5" s="109"/>
      <c r="J5" s="109"/>
      <c r="K5" s="109"/>
      <c r="L5" s="109"/>
      <c r="M5" s="110" t="s">
        <v>1177</v>
      </c>
      <c r="N5" s="109"/>
      <c r="O5" s="109"/>
      <c r="P5" s="109"/>
      <c r="Q5" s="109"/>
      <c r="R5" s="109"/>
      <c r="S5" s="109"/>
      <c r="T5" s="109"/>
      <c r="U5" s="109"/>
      <c r="V5" s="109"/>
      <c r="W5" s="110" t="s">
        <v>41</v>
      </c>
      <c r="X5" s="109">
        <v>23.2</v>
      </c>
      <c r="Y5" s="109">
        <v>80</v>
      </c>
      <c r="Z5" s="109">
        <f>SUM(X5:Y5)</f>
        <v>103.2</v>
      </c>
      <c r="AA5" s="123" t="s">
        <v>42</v>
      </c>
      <c r="AB5" s="123"/>
      <c r="AC5" s="110" t="s">
        <v>41</v>
      </c>
      <c r="AD5" s="117"/>
    </row>
    <row r="6" ht="75.6" spans="1:30">
      <c r="A6" s="109">
        <v>3</v>
      </c>
      <c r="B6" s="110" t="s">
        <v>1178</v>
      </c>
      <c r="C6" s="109">
        <v>22151429</v>
      </c>
      <c r="D6" s="110" t="s">
        <v>1174</v>
      </c>
      <c r="E6" s="110" t="s">
        <v>87</v>
      </c>
      <c r="F6" s="109" t="s">
        <v>650</v>
      </c>
      <c r="G6" s="109"/>
      <c r="H6" s="109" t="s">
        <v>1179</v>
      </c>
      <c r="I6" s="109"/>
      <c r="J6" s="109"/>
      <c r="K6" s="109"/>
      <c r="L6" s="109"/>
      <c r="M6" s="109"/>
      <c r="N6" s="110" t="s">
        <v>1180</v>
      </c>
      <c r="O6" s="109"/>
      <c r="P6" s="109"/>
      <c r="Q6" s="109"/>
      <c r="R6" s="109"/>
      <c r="S6" s="109"/>
      <c r="T6" s="109"/>
      <c r="U6" s="109"/>
      <c r="V6" s="109"/>
      <c r="W6" s="110" t="s">
        <v>41</v>
      </c>
      <c r="X6" s="109">
        <v>22</v>
      </c>
      <c r="Y6" s="109">
        <v>80</v>
      </c>
      <c r="Z6" s="109">
        <f>SUM(X6:Y6)</f>
        <v>102</v>
      </c>
      <c r="AA6" s="123" t="s">
        <v>42</v>
      </c>
      <c r="AB6" s="123"/>
      <c r="AC6" s="110" t="s">
        <v>41</v>
      </c>
      <c r="AD6" s="117"/>
    </row>
    <row r="7" ht="75.6" spans="1:30">
      <c r="A7" s="109">
        <v>4</v>
      </c>
      <c r="B7" s="110" t="s">
        <v>1181</v>
      </c>
      <c r="C7" s="109">
        <v>22151433</v>
      </c>
      <c r="D7" s="110" t="s">
        <v>1174</v>
      </c>
      <c r="E7" s="110" t="s">
        <v>154</v>
      </c>
      <c r="F7" s="109" t="s">
        <v>650</v>
      </c>
      <c r="G7" s="109"/>
      <c r="H7" s="109"/>
      <c r="I7" s="109" t="s">
        <v>1182</v>
      </c>
      <c r="J7" s="109"/>
      <c r="K7" s="109"/>
      <c r="L7" s="109"/>
      <c r="M7" s="109"/>
      <c r="N7" s="110" t="s">
        <v>1183</v>
      </c>
      <c r="O7" s="109"/>
      <c r="P7" s="109"/>
      <c r="Q7" s="109"/>
      <c r="R7" s="109"/>
      <c r="S7" s="109"/>
      <c r="T7" s="109"/>
      <c r="U7" s="109"/>
      <c r="V7" s="110" t="s">
        <v>1184</v>
      </c>
      <c r="W7" s="110" t="s">
        <v>41</v>
      </c>
      <c r="X7" s="109">
        <v>15.7</v>
      </c>
      <c r="Y7" s="109">
        <v>85.3</v>
      </c>
      <c r="Z7" s="109">
        <v>101</v>
      </c>
      <c r="AA7" s="123" t="s">
        <v>42</v>
      </c>
      <c r="AB7" s="123" t="s">
        <v>42</v>
      </c>
      <c r="AC7" s="110" t="s">
        <v>41</v>
      </c>
      <c r="AD7" s="123" t="s">
        <v>42</v>
      </c>
    </row>
    <row r="8" ht="52.8" spans="1:30">
      <c r="A8" s="109">
        <v>5</v>
      </c>
      <c r="B8" s="110" t="s">
        <v>1185</v>
      </c>
      <c r="C8" s="109">
        <v>22151425</v>
      </c>
      <c r="D8" s="110" t="s">
        <v>1174</v>
      </c>
      <c r="E8" s="110" t="s">
        <v>154</v>
      </c>
      <c r="F8" s="109" t="s">
        <v>650</v>
      </c>
      <c r="G8" s="109" t="s">
        <v>1186</v>
      </c>
      <c r="H8" s="109"/>
      <c r="I8" s="109"/>
      <c r="J8" s="109"/>
      <c r="K8" s="109"/>
      <c r="L8" s="109"/>
      <c r="M8" s="110" t="s">
        <v>1187</v>
      </c>
      <c r="N8" s="109"/>
      <c r="O8" s="109"/>
      <c r="P8" s="109"/>
      <c r="Q8" s="109"/>
      <c r="R8" s="109"/>
      <c r="S8" s="109"/>
      <c r="T8" s="109"/>
      <c r="U8" s="109"/>
      <c r="V8" s="109"/>
      <c r="W8" s="110" t="s">
        <v>41</v>
      </c>
      <c r="X8" s="109">
        <v>17.2</v>
      </c>
      <c r="Y8" s="109">
        <v>80</v>
      </c>
      <c r="Z8" s="109">
        <f t="shared" ref="Z8:Z22" si="0">SUM(X8:Y8)</f>
        <v>97.2</v>
      </c>
      <c r="AA8" s="123" t="s">
        <v>42</v>
      </c>
      <c r="AB8" s="123"/>
      <c r="AC8" s="110" t="s">
        <v>41</v>
      </c>
      <c r="AD8" s="117"/>
    </row>
    <row r="9" ht="37.2" spans="1:30">
      <c r="A9" s="109">
        <v>6</v>
      </c>
      <c r="B9" s="110" t="s">
        <v>1188</v>
      </c>
      <c r="C9" s="109">
        <v>22151409</v>
      </c>
      <c r="D9" s="110" t="s">
        <v>1174</v>
      </c>
      <c r="E9" s="110" t="s">
        <v>1095</v>
      </c>
      <c r="F9" s="109" t="s">
        <v>650</v>
      </c>
      <c r="G9" s="109" t="s">
        <v>1186</v>
      </c>
      <c r="H9" s="109"/>
      <c r="I9" s="109"/>
      <c r="J9" s="109"/>
      <c r="K9" s="109"/>
      <c r="L9" s="109"/>
      <c r="M9" s="110" t="s">
        <v>1189</v>
      </c>
      <c r="N9" s="109"/>
      <c r="O9" s="109"/>
      <c r="P9" s="109"/>
      <c r="Q9" s="109"/>
      <c r="R9" s="109"/>
      <c r="S9" s="109"/>
      <c r="T9" s="109"/>
      <c r="U9" s="109"/>
      <c r="V9" s="109"/>
      <c r="W9" s="110" t="s">
        <v>41</v>
      </c>
      <c r="X9" s="109">
        <v>12.4</v>
      </c>
      <c r="Y9" s="109">
        <v>80</v>
      </c>
      <c r="Z9" s="109">
        <f t="shared" si="0"/>
        <v>92.4</v>
      </c>
      <c r="AA9" s="123" t="s">
        <v>42</v>
      </c>
      <c r="AB9" s="123"/>
      <c r="AC9" s="110" t="s">
        <v>41</v>
      </c>
      <c r="AD9" s="117"/>
    </row>
    <row r="10" ht="114" spans="1:30">
      <c r="A10" s="109">
        <v>7</v>
      </c>
      <c r="B10" s="110" t="s">
        <v>1190</v>
      </c>
      <c r="C10" s="109">
        <v>22151432</v>
      </c>
      <c r="D10" s="110" t="s">
        <v>1174</v>
      </c>
      <c r="E10" s="110" t="s">
        <v>87</v>
      </c>
      <c r="F10" s="109" t="s">
        <v>650</v>
      </c>
      <c r="G10" s="109"/>
      <c r="H10" s="109"/>
      <c r="I10" s="109"/>
      <c r="J10" s="109"/>
      <c r="K10" s="109"/>
      <c r="L10" s="109"/>
      <c r="M10" s="109"/>
      <c r="N10" s="110" t="s">
        <v>1191</v>
      </c>
      <c r="O10" s="109"/>
      <c r="P10" s="109"/>
      <c r="Q10" s="109"/>
      <c r="R10" s="109"/>
      <c r="S10" s="109"/>
      <c r="T10" s="109"/>
      <c r="U10" s="109"/>
      <c r="V10" s="116" t="s">
        <v>1192</v>
      </c>
      <c r="W10" s="110" t="s">
        <v>41</v>
      </c>
      <c r="X10" s="109">
        <v>5</v>
      </c>
      <c r="Y10" s="109">
        <v>86.5</v>
      </c>
      <c r="Z10" s="109">
        <f t="shared" si="0"/>
        <v>91.5</v>
      </c>
      <c r="AA10" s="123" t="s">
        <v>42</v>
      </c>
      <c r="AB10" s="123" t="s">
        <v>42</v>
      </c>
      <c r="AC10" s="110" t="s">
        <v>41</v>
      </c>
      <c r="AD10" s="123" t="s">
        <v>42</v>
      </c>
    </row>
    <row r="11" ht="52.8" spans="1:30">
      <c r="A11" s="109">
        <v>8</v>
      </c>
      <c r="B11" s="110" t="s">
        <v>1193</v>
      </c>
      <c r="C11" s="109">
        <v>22151418</v>
      </c>
      <c r="D11" s="110" t="s">
        <v>1174</v>
      </c>
      <c r="E11" s="110" t="s">
        <v>154</v>
      </c>
      <c r="F11" s="109" t="s">
        <v>650</v>
      </c>
      <c r="G11" s="109"/>
      <c r="H11" s="109"/>
      <c r="I11" s="109"/>
      <c r="J11" s="109"/>
      <c r="K11" s="109"/>
      <c r="L11" s="109"/>
      <c r="M11" s="110" t="s">
        <v>1194</v>
      </c>
      <c r="N11" s="109"/>
      <c r="O11" s="109"/>
      <c r="P11" s="109"/>
      <c r="Q11" s="109"/>
      <c r="R11" s="109" t="s">
        <v>1195</v>
      </c>
      <c r="S11" s="109"/>
      <c r="T11" s="109"/>
      <c r="U11" s="109"/>
      <c r="V11" s="110" t="s">
        <v>1196</v>
      </c>
      <c r="W11" s="110" t="s">
        <v>41</v>
      </c>
      <c r="X11" s="109">
        <v>4.6</v>
      </c>
      <c r="Y11" s="109">
        <v>86.7</v>
      </c>
      <c r="Z11" s="109">
        <f t="shared" si="0"/>
        <v>91.3</v>
      </c>
      <c r="AA11" s="123" t="s">
        <v>42</v>
      </c>
      <c r="AB11" s="123" t="s">
        <v>42</v>
      </c>
      <c r="AC11" s="110" t="s">
        <v>41</v>
      </c>
      <c r="AD11" s="123" t="s">
        <v>42</v>
      </c>
    </row>
    <row r="12" ht="66" spans="1:30">
      <c r="A12" s="109">
        <v>9</v>
      </c>
      <c r="B12" s="110" t="s">
        <v>1197</v>
      </c>
      <c r="C12" s="109">
        <v>22151431</v>
      </c>
      <c r="D12" s="110" t="s">
        <v>1174</v>
      </c>
      <c r="E12" s="110" t="s">
        <v>87</v>
      </c>
      <c r="F12" s="111" t="s">
        <v>1198</v>
      </c>
      <c r="G12" s="109"/>
      <c r="H12" s="109"/>
      <c r="I12" s="109"/>
      <c r="J12" s="109"/>
      <c r="K12" s="109"/>
      <c r="L12" s="109"/>
      <c r="M12" s="110" t="s">
        <v>1199</v>
      </c>
      <c r="N12" s="109"/>
      <c r="O12" s="117"/>
      <c r="P12" s="109"/>
      <c r="Q12" s="109"/>
      <c r="R12" s="109"/>
      <c r="S12" s="109"/>
      <c r="T12" s="109"/>
      <c r="U12" s="109"/>
      <c r="V12" s="109"/>
      <c r="W12" s="110" t="s">
        <v>41</v>
      </c>
      <c r="X12" s="109">
        <v>11</v>
      </c>
      <c r="Y12" s="109">
        <v>80</v>
      </c>
      <c r="Z12" s="109">
        <f t="shared" si="0"/>
        <v>91</v>
      </c>
      <c r="AA12" s="123" t="s">
        <v>42</v>
      </c>
      <c r="AB12" s="123"/>
      <c r="AC12" s="110" t="s">
        <v>41</v>
      </c>
      <c r="AD12" s="117"/>
    </row>
    <row r="13" ht="75.6" spans="1:30">
      <c r="A13" s="109">
        <v>10</v>
      </c>
      <c r="B13" s="110" t="s">
        <v>1200</v>
      </c>
      <c r="C13" s="109">
        <v>22151426</v>
      </c>
      <c r="D13" s="110" t="s">
        <v>1174</v>
      </c>
      <c r="E13" s="110" t="s">
        <v>87</v>
      </c>
      <c r="F13" s="109" t="s">
        <v>650</v>
      </c>
      <c r="G13" s="109"/>
      <c r="H13" s="109"/>
      <c r="I13" s="109" t="s">
        <v>1201</v>
      </c>
      <c r="J13" s="109"/>
      <c r="K13" s="109"/>
      <c r="L13" s="109"/>
      <c r="M13" s="109"/>
      <c r="N13" s="110" t="s">
        <v>1202</v>
      </c>
      <c r="O13" s="109"/>
      <c r="P13" s="109"/>
      <c r="Q13" s="109"/>
      <c r="R13" s="109"/>
      <c r="S13" s="109"/>
      <c r="T13" s="109"/>
      <c r="U13" s="109"/>
      <c r="V13" s="109"/>
      <c r="W13" s="110" t="s">
        <v>41</v>
      </c>
      <c r="X13" s="109">
        <v>9</v>
      </c>
      <c r="Y13" s="109">
        <v>80</v>
      </c>
      <c r="Z13" s="109">
        <f t="shared" si="0"/>
        <v>89</v>
      </c>
      <c r="AA13" s="123" t="s">
        <v>42</v>
      </c>
      <c r="AB13" s="123"/>
      <c r="AC13" s="110" t="s">
        <v>41</v>
      </c>
      <c r="AD13" s="117"/>
    </row>
    <row r="14" ht="92.4" spans="1:30">
      <c r="A14" s="109">
        <v>11</v>
      </c>
      <c r="B14" s="110" t="s">
        <v>1203</v>
      </c>
      <c r="C14" s="109">
        <v>22151424</v>
      </c>
      <c r="D14" s="110" t="s">
        <v>1174</v>
      </c>
      <c r="E14" s="109"/>
      <c r="F14" s="109" t="s">
        <v>650</v>
      </c>
      <c r="G14" s="109"/>
      <c r="H14" s="109"/>
      <c r="I14" s="109"/>
      <c r="J14" s="109"/>
      <c r="K14" s="109"/>
      <c r="L14" s="109"/>
      <c r="M14" s="110" t="s">
        <v>1204</v>
      </c>
      <c r="N14" s="109"/>
      <c r="O14" s="109"/>
      <c r="P14" s="109"/>
      <c r="Q14" s="109"/>
      <c r="R14" s="109"/>
      <c r="S14" s="109"/>
      <c r="T14" s="109"/>
      <c r="U14" s="109"/>
      <c r="V14" s="109"/>
      <c r="W14" s="110" t="s">
        <v>41</v>
      </c>
      <c r="X14" s="109">
        <v>8.3</v>
      </c>
      <c r="Y14" s="109">
        <v>80</v>
      </c>
      <c r="Z14" s="109">
        <f t="shared" si="0"/>
        <v>88.3</v>
      </c>
      <c r="AA14" s="123" t="s">
        <v>42</v>
      </c>
      <c r="AB14" s="123"/>
      <c r="AC14" s="110" t="s">
        <v>41</v>
      </c>
      <c r="AD14" s="117"/>
    </row>
    <row r="15" ht="66" spans="1:30">
      <c r="A15" s="109">
        <v>12</v>
      </c>
      <c r="B15" s="110" t="s">
        <v>1205</v>
      </c>
      <c r="C15" s="109">
        <v>22151408</v>
      </c>
      <c r="D15" s="110" t="s">
        <v>1174</v>
      </c>
      <c r="E15" s="110" t="s">
        <v>87</v>
      </c>
      <c r="F15" s="109" t="s">
        <v>650</v>
      </c>
      <c r="G15" s="109"/>
      <c r="H15" s="109"/>
      <c r="I15" s="109"/>
      <c r="J15" s="109"/>
      <c r="K15" s="109"/>
      <c r="L15" s="109"/>
      <c r="M15" s="110" t="s">
        <v>1206</v>
      </c>
      <c r="N15" s="109"/>
      <c r="O15" s="109"/>
      <c r="P15" s="109"/>
      <c r="Q15" s="109"/>
      <c r="R15" s="109"/>
      <c r="S15" s="109"/>
      <c r="T15" s="109"/>
      <c r="U15" s="109"/>
      <c r="V15" s="110" t="s">
        <v>1207</v>
      </c>
      <c r="W15" s="110" t="s">
        <v>41</v>
      </c>
      <c r="X15" s="109">
        <v>3.8</v>
      </c>
      <c r="Y15" s="109">
        <v>82</v>
      </c>
      <c r="Z15" s="109">
        <f t="shared" si="0"/>
        <v>85.8</v>
      </c>
      <c r="AA15" s="123" t="s">
        <v>42</v>
      </c>
      <c r="AB15" s="123" t="s">
        <v>42</v>
      </c>
      <c r="AC15" s="110" t="s">
        <v>41</v>
      </c>
      <c r="AD15" s="123" t="s">
        <v>42</v>
      </c>
    </row>
    <row r="16" ht="79.2" spans="1:30">
      <c r="A16" s="109">
        <v>13</v>
      </c>
      <c r="B16" s="110" t="s">
        <v>1208</v>
      </c>
      <c r="C16" s="109">
        <v>22151437</v>
      </c>
      <c r="D16" s="110" t="s">
        <v>1174</v>
      </c>
      <c r="E16" s="110" t="s">
        <v>87</v>
      </c>
      <c r="F16" s="109" t="s">
        <v>650</v>
      </c>
      <c r="G16" s="109"/>
      <c r="H16" s="109"/>
      <c r="I16" s="109"/>
      <c r="J16" s="109"/>
      <c r="K16" s="109"/>
      <c r="L16" s="109"/>
      <c r="M16" s="110" t="s">
        <v>1209</v>
      </c>
      <c r="N16" s="109"/>
      <c r="O16" s="109"/>
      <c r="P16" s="109"/>
      <c r="Q16" s="109"/>
      <c r="R16" s="109"/>
      <c r="S16" s="109"/>
      <c r="T16" s="109"/>
      <c r="U16" s="109"/>
      <c r="V16" s="109"/>
      <c r="W16" s="110" t="s">
        <v>41</v>
      </c>
      <c r="X16" s="109">
        <v>5.6</v>
      </c>
      <c r="Y16" s="109">
        <v>80</v>
      </c>
      <c r="Z16" s="109">
        <f t="shared" si="0"/>
        <v>85.6</v>
      </c>
      <c r="AA16" s="123" t="s">
        <v>42</v>
      </c>
      <c r="AB16" s="123"/>
      <c r="AC16" s="110" t="s">
        <v>41</v>
      </c>
      <c r="AD16" s="117"/>
    </row>
    <row r="17" ht="79.2" spans="1:30">
      <c r="A17" s="109">
        <v>14</v>
      </c>
      <c r="B17" s="110" t="s">
        <v>1210</v>
      </c>
      <c r="C17" s="109">
        <v>22151400</v>
      </c>
      <c r="D17" s="110" t="s">
        <v>1174</v>
      </c>
      <c r="E17" s="110" t="s">
        <v>154</v>
      </c>
      <c r="F17" s="109" t="s">
        <v>650</v>
      </c>
      <c r="G17" s="109"/>
      <c r="H17" s="109"/>
      <c r="I17" s="109"/>
      <c r="J17" s="109"/>
      <c r="K17" s="109"/>
      <c r="L17" s="109"/>
      <c r="M17" s="110" t="s">
        <v>1211</v>
      </c>
      <c r="N17" s="109"/>
      <c r="O17" s="109"/>
      <c r="P17" s="109"/>
      <c r="Q17" s="109"/>
      <c r="R17" s="109"/>
      <c r="S17" s="109"/>
      <c r="T17" s="109"/>
      <c r="U17" s="109"/>
      <c r="V17" s="109"/>
      <c r="W17" s="110" t="s">
        <v>41</v>
      </c>
      <c r="X17" s="109">
        <v>4.7</v>
      </c>
      <c r="Y17" s="109">
        <v>80</v>
      </c>
      <c r="Z17" s="109">
        <f t="shared" si="0"/>
        <v>84.7</v>
      </c>
      <c r="AA17" s="123" t="s">
        <v>42</v>
      </c>
      <c r="AB17" s="123"/>
      <c r="AC17" s="110" t="s">
        <v>41</v>
      </c>
      <c r="AD17" s="117"/>
    </row>
    <row r="18" ht="37.2" spans="1:30">
      <c r="A18" s="109">
        <v>15</v>
      </c>
      <c r="B18" s="110" t="s">
        <v>1212</v>
      </c>
      <c r="C18" s="109">
        <v>22151436</v>
      </c>
      <c r="D18" s="110" t="s">
        <v>1174</v>
      </c>
      <c r="E18" s="110" t="s">
        <v>87</v>
      </c>
      <c r="F18" s="109" t="s">
        <v>650</v>
      </c>
      <c r="G18" s="109"/>
      <c r="H18" s="109"/>
      <c r="I18" s="109"/>
      <c r="J18" s="109"/>
      <c r="K18" s="109"/>
      <c r="L18" s="109" t="s">
        <v>38</v>
      </c>
      <c r="M18" s="109"/>
      <c r="N18" s="109"/>
      <c r="O18" s="109"/>
      <c r="P18" s="109"/>
      <c r="Q18" s="109"/>
      <c r="R18" s="109"/>
      <c r="S18" s="109"/>
      <c r="T18" s="109"/>
      <c r="U18" s="109"/>
      <c r="V18" s="109"/>
      <c r="W18" s="110" t="s">
        <v>41</v>
      </c>
      <c r="X18" s="109">
        <v>3</v>
      </c>
      <c r="Y18" s="109">
        <v>80</v>
      </c>
      <c r="Z18" s="109">
        <f t="shared" si="0"/>
        <v>83</v>
      </c>
      <c r="AA18" s="123" t="s">
        <v>42</v>
      </c>
      <c r="AB18" s="123"/>
      <c r="AC18" s="110" t="s">
        <v>41</v>
      </c>
      <c r="AD18" s="117"/>
    </row>
    <row r="19" ht="52.8" spans="1:30">
      <c r="A19" s="109">
        <v>16</v>
      </c>
      <c r="B19" s="110" t="s">
        <v>1213</v>
      </c>
      <c r="C19" s="109">
        <v>22151413</v>
      </c>
      <c r="D19" s="110" t="s">
        <v>1174</v>
      </c>
      <c r="E19" s="110" t="s">
        <v>154</v>
      </c>
      <c r="F19" s="109" t="s">
        <v>650</v>
      </c>
      <c r="G19" s="109"/>
      <c r="H19" s="109"/>
      <c r="I19" s="109"/>
      <c r="J19" s="109"/>
      <c r="K19" s="109"/>
      <c r="L19" s="109"/>
      <c r="M19" s="110" t="s">
        <v>1214</v>
      </c>
      <c r="N19" s="109"/>
      <c r="O19" s="109"/>
      <c r="P19" s="109"/>
      <c r="Q19" s="109"/>
      <c r="R19" s="109"/>
      <c r="S19" s="109"/>
      <c r="T19" s="109"/>
      <c r="U19" s="109"/>
      <c r="V19" s="109"/>
      <c r="W19" s="110" t="s">
        <v>41</v>
      </c>
      <c r="X19" s="109">
        <v>2.6</v>
      </c>
      <c r="Y19" s="109">
        <v>80</v>
      </c>
      <c r="Z19" s="109">
        <f t="shared" si="0"/>
        <v>82.6</v>
      </c>
      <c r="AA19" s="123" t="s">
        <v>42</v>
      </c>
      <c r="AB19" s="123"/>
      <c r="AC19" s="110" t="s">
        <v>41</v>
      </c>
      <c r="AD19" s="117"/>
    </row>
    <row r="20" ht="52.8" spans="1:30">
      <c r="A20" s="109">
        <v>17</v>
      </c>
      <c r="B20" s="110" t="s">
        <v>1215</v>
      </c>
      <c r="C20" s="109">
        <v>22151405</v>
      </c>
      <c r="D20" s="110" t="s">
        <v>1174</v>
      </c>
      <c r="E20" s="110" t="s">
        <v>186</v>
      </c>
      <c r="F20" s="109" t="s">
        <v>650</v>
      </c>
      <c r="G20" s="109"/>
      <c r="H20" s="109"/>
      <c r="I20" s="109"/>
      <c r="J20" s="109"/>
      <c r="K20" s="109"/>
      <c r="L20" s="109"/>
      <c r="M20" s="110" t="s">
        <v>1216</v>
      </c>
      <c r="N20" s="109"/>
      <c r="O20" s="109"/>
      <c r="P20" s="109"/>
      <c r="Q20" s="109"/>
      <c r="R20" s="109"/>
      <c r="S20" s="109"/>
      <c r="T20" s="109"/>
      <c r="U20" s="109"/>
      <c r="V20" s="109"/>
      <c r="W20" s="110" t="s">
        <v>41</v>
      </c>
      <c r="X20" s="109">
        <v>2.5</v>
      </c>
      <c r="Y20" s="109">
        <v>80</v>
      </c>
      <c r="Z20" s="109">
        <f t="shared" si="0"/>
        <v>82.5</v>
      </c>
      <c r="AA20" s="123"/>
      <c r="AB20" s="123"/>
      <c r="AC20" s="110" t="s">
        <v>57</v>
      </c>
      <c r="AD20" s="117"/>
    </row>
    <row r="21" ht="37.2" spans="1:30">
      <c r="A21" s="109">
        <v>18</v>
      </c>
      <c r="B21" s="110" t="s">
        <v>1217</v>
      </c>
      <c r="C21" s="109">
        <v>22151438</v>
      </c>
      <c r="D21" s="110" t="s">
        <v>1174</v>
      </c>
      <c r="E21" s="110" t="s">
        <v>87</v>
      </c>
      <c r="F21" s="109" t="s">
        <v>650</v>
      </c>
      <c r="G21" s="109"/>
      <c r="H21" s="109"/>
      <c r="I21" s="109"/>
      <c r="J21" s="109"/>
      <c r="K21" s="109"/>
      <c r="L21" s="109"/>
      <c r="M21" s="110" t="s">
        <v>1218</v>
      </c>
      <c r="N21" s="109"/>
      <c r="O21" s="109"/>
      <c r="P21" s="109"/>
      <c r="Q21" s="109"/>
      <c r="R21" s="109"/>
      <c r="S21" s="109"/>
      <c r="T21" s="109"/>
      <c r="U21" s="109"/>
      <c r="V21" s="109"/>
      <c r="W21" s="110" t="s">
        <v>41</v>
      </c>
      <c r="X21" s="109">
        <v>2</v>
      </c>
      <c r="Y21" s="109">
        <v>80</v>
      </c>
      <c r="Z21" s="109">
        <f t="shared" si="0"/>
        <v>82</v>
      </c>
      <c r="AA21" s="123"/>
      <c r="AB21" s="123"/>
      <c r="AC21" s="110" t="s">
        <v>57</v>
      </c>
      <c r="AD21" s="117"/>
    </row>
    <row r="22" ht="39.6" spans="1:30">
      <c r="A22" s="109">
        <v>19</v>
      </c>
      <c r="B22" s="110" t="s">
        <v>1219</v>
      </c>
      <c r="C22" s="109">
        <v>22151434</v>
      </c>
      <c r="D22" s="110" t="s">
        <v>1174</v>
      </c>
      <c r="E22" s="110" t="s">
        <v>154</v>
      </c>
      <c r="F22" s="109" t="s">
        <v>650</v>
      </c>
      <c r="G22" s="109"/>
      <c r="H22" s="109"/>
      <c r="I22" s="109"/>
      <c r="J22" s="109"/>
      <c r="K22" s="109"/>
      <c r="L22" s="109"/>
      <c r="M22" s="110" t="s">
        <v>1220</v>
      </c>
      <c r="N22" s="109"/>
      <c r="O22" s="109"/>
      <c r="P22" s="109"/>
      <c r="Q22" s="109"/>
      <c r="R22" s="109"/>
      <c r="S22" s="109"/>
      <c r="T22" s="109"/>
      <c r="U22" s="109"/>
      <c r="V22" s="109"/>
      <c r="W22" s="110" t="s">
        <v>41</v>
      </c>
      <c r="X22" s="109">
        <v>1.2</v>
      </c>
      <c r="Y22" s="109">
        <v>80</v>
      </c>
      <c r="Z22" s="109">
        <f t="shared" si="0"/>
        <v>81.2</v>
      </c>
      <c r="AA22" s="123"/>
      <c r="AB22" s="123"/>
      <c r="AC22" s="110" t="s">
        <v>57</v>
      </c>
      <c r="AD22" s="117"/>
    </row>
    <row r="23" ht="37.2" spans="1:30">
      <c r="A23" s="109">
        <v>20</v>
      </c>
      <c r="B23" s="110" t="s">
        <v>1221</v>
      </c>
      <c r="C23" s="109">
        <v>22151401</v>
      </c>
      <c r="D23" s="110" t="s">
        <v>1174</v>
      </c>
      <c r="E23" s="109"/>
      <c r="F23" s="109" t="s">
        <v>650</v>
      </c>
      <c r="G23" s="109"/>
      <c r="H23" s="109"/>
      <c r="I23" s="109"/>
      <c r="J23" s="109"/>
      <c r="K23" s="109"/>
      <c r="L23" s="109"/>
      <c r="M23" s="109"/>
      <c r="N23" s="109"/>
      <c r="O23" s="109"/>
      <c r="P23" s="109"/>
      <c r="Q23" s="109"/>
      <c r="R23" s="109"/>
      <c r="S23" s="109"/>
      <c r="T23" s="109"/>
      <c r="U23" s="109"/>
      <c r="V23" s="109"/>
      <c r="W23" s="110" t="s">
        <v>41</v>
      </c>
      <c r="X23" s="109"/>
      <c r="Y23" s="109"/>
      <c r="Z23" s="109">
        <v>80</v>
      </c>
      <c r="AA23" s="123"/>
      <c r="AB23" s="123"/>
      <c r="AC23" s="110" t="s">
        <v>57</v>
      </c>
      <c r="AD23" s="117"/>
    </row>
    <row r="24" ht="37.2" spans="1:30">
      <c r="A24" s="109">
        <v>21</v>
      </c>
      <c r="B24" s="110" t="s">
        <v>1222</v>
      </c>
      <c r="C24" s="109">
        <v>22151402</v>
      </c>
      <c r="D24" s="110" t="s">
        <v>1174</v>
      </c>
      <c r="E24" s="109"/>
      <c r="F24" s="109" t="s">
        <v>650</v>
      </c>
      <c r="G24" s="109"/>
      <c r="H24" s="109"/>
      <c r="I24" s="109"/>
      <c r="J24" s="109"/>
      <c r="K24" s="109"/>
      <c r="L24" s="109"/>
      <c r="M24" s="109"/>
      <c r="N24" s="109"/>
      <c r="O24" s="109"/>
      <c r="P24" s="109"/>
      <c r="Q24" s="109"/>
      <c r="R24" s="109"/>
      <c r="S24" s="109"/>
      <c r="T24" s="109"/>
      <c r="U24" s="109"/>
      <c r="V24" s="109"/>
      <c r="W24" s="110" t="s">
        <v>41</v>
      </c>
      <c r="X24" s="109"/>
      <c r="Y24" s="109"/>
      <c r="Z24" s="109">
        <v>80</v>
      </c>
      <c r="AA24" s="123"/>
      <c r="AB24" s="123"/>
      <c r="AC24" s="110" t="s">
        <v>57</v>
      </c>
      <c r="AD24" s="117"/>
    </row>
    <row r="25" ht="37.2" spans="1:30">
      <c r="A25" s="109">
        <v>22</v>
      </c>
      <c r="B25" s="110" t="s">
        <v>1223</v>
      </c>
      <c r="C25" s="109">
        <v>22151403</v>
      </c>
      <c r="D25" s="110" t="s">
        <v>1174</v>
      </c>
      <c r="E25" s="109"/>
      <c r="F25" s="109" t="s">
        <v>650</v>
      </c>
      <c r="G25" s="109"/>
      <c r="H25" s="109"/>
      <c r="I25" s="109"/>
      <c r="J25" s="109"/>
      <c r="K25" s="109"/>
      <c r="L25" s="109"/>
      <c r="M25" s="109"/>
      <c r="N25" s="109"/>
      <c r="O25" s="109"/>
      <c r="P25" s="109"/>
      <c r="Q25" s="109"/>
      <c r="R25" s="109"/>
      <c r="S25" s="109"/>
      <c r="T25" s="109"/>
      <c r="U25" s="109"/>
      <c r="V25" s="109"/>
      <c r="W25" s="110" t="s">
        <v>41</v>
      </c>
      <c r="X25" s="109"/>
      <c r="Y25" s="109"/>
      <c r="Z25" s="109">
        <v>80</v>
      </c>
      <c r="AA25" s="123"/>
      <c r="AB25" s="123"/>
      <c r="AC25" s="110" t="s">
        <v>57</v>
      </c>
      <c r="AD25" s="117"/>
    </row>
    <row r="26" ht="37.2" spans="1:30">
      <c r="A26" s="109">
        <v>23</v>
      </c>
      <c r="B26" s="110" t="s">
        <v>1224</v>
      </c>
      <c r="C26" s="109">
        <v>22151404</v>
      </c>
      <c r="D26" s="110" t="s">
        <v>1174</v>
      </c>
      <c r="E26" s="109"/>
      <c r="F26" s="109" t="s">
        <v>650</v>
      </c>
      <c r="G26" s="109"/>
      <c r="H26" s="109"/>
      <c r="I26" s="109"/>
      <c r="J26" s="109"/>
      <c r="K26" s="109"/>
      <c r="L26" s="109"/>
      <c r="M26" s="109"/>
      <c r="N26" s="109"/>
      <c r="O26" s="109"/>
      <c r="P26" s="109"/>
      <c r="Q26" s="109"/>
      <c r="R26" s="109"/>
      <c r="S26" s="109"/>
      <c r="T26" s="109"/>
      <c r="U26" s="109"/>
      <c r="V26" s="109"/>
      <c r="W26" s="110" t="s">
        <v>41</v>
      </c>
      <c r="X26" s="109"/>
      <c r="Y26" s="109"/>
      <c r="Z26" s="109">
        <v>80</v>
      </c>
      <c r="AA26" s="123"/>
      <c r="AB26" s="123"/>
      <c r="AC26" s="110" t="s">
        <v>57</v>
      </c>
      <c r="AD26" s="117"/>
    </row>
    <row r="27" ht="37.2" spans="1:30">
      <c r="A27" s="109">
        <v>24</v>
      </c>
      <c r="B27" s="110" t="s">
        <v>1225</v>
      </c>
      <c r="C27" s="109">
        <v>22151406</v>
      </c>
      <c r="D27" s="110" t="s">
        <v>1174</v>
      </c>
      <c r="E27" s="109"/>
      <c r="F27" s="109" t="s">
        <v>650</v>
      </c>
      <c r="G27" s="109"/>
      <c r="H27" s="109"/>
      <c r="I27" s="109"/>
      <c r="J27" s="109"/>
      <c r="K27" s="109"/>
      <c r="L27" s="109"/>
      <c r="M27" s="109"/>
      <c r="N27" s="109"/>
      <c r="O27" s="109"/>
      <c r="P27" s="109"/>
      <c r="Q27" s="109"/>
      <c r="R27" s="109"/>
      <c r="S27" s="109"/>
      <c r="T27" s="109"/>
      <c r="U27" s="109"/>
      <c r="V27" s="109"/>
      <c r="W27" s="110" t="s">
        <v>41</v>
      </c>
      <c r="X27" s="109"/>
      <c r="Y27" s="109"/>
      <c r="Z27" s="109">
        <v>80</v>
      </c>
      <c r="AA27" s="123"/>
      <c r="AB27" s="123"/>
      <c r="AC27" s="110" t="s">
        <v>57</v>
      </c>
      <c r="AD27" s="117"/>
    </row>
    <row r="28" ht="37.2" spans="1:30">
      <c r="A28" s="109">
        <v>25</v>
      </c>
      <c r="B28" s="110" t="s">
        <v>1226</v>
      </c>
      <c r="C28" s="109">
        <v>22151407</v>
      </c>
      <c r="D28" s="110" t="s">
        <v>1174</v>
      </c>
      <c r="E28" s="109"/>
      <c r="F28" s="109" t="s">
        <v>650</v>
      </c>
      <c r="G28" s="109"/>
      <c r="H28" s="109"/>
      <c r="I28" s="109"/>
      <c r="J28" s="109"/>
      <c r="K28" s="109"/>
      <c r="L28" s="109"/>
      <c r="M28" s="109"/>
      <c r="N28" s="109"/>
      <c r="O28" s="109"/>
      <c r="P28" s="109"/>
      <c r="Q28" s="109"/>
      <c r="R28" s="109"/>
      <c r="S28" s="109"/>
      <c r="T28" s="109"/>
      <c r="U28" s="116"/>
      <c r="V28" s="109"/>
      <c r="W28" s="110" t="s">
        <v>41</v>
      </c>
      <c r="X28" s="109"/>
      <c r="Y28" s="109"/>
      <c r="Z28" s="109">
        <v>80</v>
      </c>
      <c r="AA28" s="123"/>
      <c r="AB28" s="123"/>
      <c r="AC28" s="110" t="s">
        <v>57</v>
      </c>
      <c r="AD28" s="117"/>
    </row>
    <row r="29" ht="37.2" spans="1:30">
      <c r="A29" s="109">
        <v>26</v>
      </c>
      <c r="B29" s="110" t="s">
        <v>1227</v>
      </c>
      <c r="C29" s="109">
        <v>22151410</v>
      </c>
      <c r="D29" s="110" t="s">
        <v>1174</v>
      </c>
      <c r="E29" s="109"/>
      <c r="F29" s="109" t="s">
        <v>650</v>
      </c>
      <c r="G29" s="109"/>
      <c r="H29" s="109"/>
      <c r="I29" s="109"/>
      <c r="J29" s="109"/>
      <c r="K29" s="109"/>
      <c r="L29" s="109"/>
      <c r="M29" s="109"/>
      <c r="N29" s="109"/>
      <c r="O29" s="109"/>
      <c r="P29" s="109"/>
      <c r="Q29" s="109"/>
      <c r="R29" s="109"/>
      <c r="S29" s="109"/>
      <c r="T29" s="109"/>
      <c r="U29" s="109"/>
      <c r="V29" s="109"/>
      <c r="W29" s="110" t="s">
        <v>41</v>
      </c>
      <c r="X29" s="109"/>
      <c r="Y29" s="109"/>
      <c r="Z29" s="109">
        <v>80</v>
      </c>
      <c r="AA29" s="123"/>
      <c r="AB29" s="123"/>
      <c r="AC29" s="110" t="s">
        <v>57</v>
      </c>
      <c r="AD29" s="117"/>
    </row>
    <row r="30" ht="37.2" spans="1:30">
      <c r="A30" s="109">
        <v>27</v>
      </c>
      <c r="B30" s="110" t="s">
        <v>1228</v>
      </c>
      <c r="C30" s="109">
        <v>22151411</v>
      </c>
      <c r="D30" s="110" t="s">
        <v>1174</v>
      </c>
      <c r="E30" s="109"/>
      <c r="F30" s="109" t="s">
        <v>650</v>
      </c>
      <c r="G30" s="109"/>
      <c r="H30" s="109"/>
      <c r="I30" s="109"/>
      <c r="J30" s="109"/>
      <c r="K30" s="109"/>
      <c r="L30" s="109"/>
      <c r="M30" s="109"/>
      <c r="N30" s="109"/>
      <c r="O30" s="109"/>
      <c r="P30" s="109"/>
      <c r="Q30" s="109"/>
      <c r="R30" s="109"/>
      <c r="S30" s="109"/>
      <c r="T30" s="109"/>
      <c r="U30" s="109"/>
      <c r="V30" s="109"/>
      <c r="W30" s="110" t="s">
        <v>41</v>
      </c>
      <c r="X30" s="109"/>
      <c r="Y30" s="109"/>
      <c r="Z30" s="109">
        <v>80</v>
      </c>
      <c r="AA30" s="123"/>
      <c r="AB30" s="123"/>
      <c r="AC30" s="110" t="s">
        <v>57</v>
      </c>
      <c r="AD30" s="117"/>
    </row>
    <row r="31" ht="37.2" spans="1:30">
      <c r="A31" s="109">
        <v>28</v>
      </c>
      <c r="B31" s="110" t="s">
        <v>1229</v>
      </c>
      <c r="C31" s="109">
        <v>22151412</v>
      </c>
      <c r="D31" s="110" t="s">
        <v>1174</v>
      </c>
      <c r="E31" s="109"/>
      <c r="F31" s="109" t="s">
        <v>650</v>
      </c>
      <c r="G31" s="109"/>
      <c r="H31" s="109"/>
      <c r="I31" s="109"/>
      <c r="J31" s="109"/>
      <c r="K31" s="109"/>
      <c r="L31" s="109"/>
      <c r="M31" s="109"/>
      <c r="N31" s="109"/>
      <c r="O31" s="109"/>
      <c r="P31" s="109"/>
      <c r="Q31" s="109"/>
      <c r="R31" s="109"/>
      <c r="S31" s="109"/>
      <c r="T31" s="109"/>
      <c r="U31" s="109"/>
      <c r="V31" s="109"/>
      <c r="W31" s="110" t="s">
        <v>41</v>
      </c>
      <c r="X31" s="109"/>
      <c r="Y31" s="109"/>
      <c r="Z31" s="109">
        <v>80</v>
      </c>
      <c r="AA31" s="123"/>
      <c r="AB31" s="123"/>
      <c r="AC31" s="110" t="s">
        <v>57</v>
      </c>
      <c r="AD31" s="117"/>
    </row>
    <row r="32" ht="37.2" spans="1:30">
      <c r="A32" s="109">
        <v>29</v>
      </c>
      <c r="B32" s="110" t="s">
        <v>1230</v>
      </c>
      <c r="C32" s="109">
        <v>22151414</v>
      </c>
      <c r="D32" s="110" t="s">
        <v>1174</v>
      </c>
      <c r="E32" s="109"/>
      <c r="F32" s="109" t="s">
        <v>650</v>
      </c>
      <c r="G32" s="109"/>
      <c r="H32" s="109"/>
      <c r="I32" s="109"/>
      <c r="J32" s="109"/>
      <c r="K32" s="109"/>
      <c r="L32" s="109"/>
      <c r="M32" s="109"/>
      <c r="N32" s="109"/>
      <c r="O32" s="109"/>
      <c r="P32" s="109"/>
      <c r="Q32" s="109"/>
      <c r="R32" s="109"/>
      <c r="S32" s="109"/>
      <c r="T32" s="109"/>
      <c r="U32" s="109"/>
      <c r="V32" s="109"/>
      <c r="W32" s="110" t="s">
        <v>41</v>
      </c>
      <c r="X32" s="109"/>
      <c r="Y32" s="109"/>
      <c r="Z32" s="109">
        <v>80</v>
      </c>
      <c r="AA32" s="123"/>
      <c r="AB32" s="123"/>
      <c r="AC32" s="110" t="s">
        <v>57</v>
      </c>
      <c r="AD32" s="117"/>
    </row>
    <row r="33" ht="37.2" spans="1:30">
      <c r="A33" s="109">
        <v>30</v>
      </c>
      <c r="B33" s="110" t="s">
        <v>1231</v>
      </c>
      <c r="C33" s="109">
        <v>22151415</v>
      </c>
      <c r="D33" s="110" t="s">
        <v>1174</v>
      </c>
      <c r="E33" s="109"/>
      <c r="F33" s="109" t="s">
        <v>650</v>
      </c>
      <c r="G33" s="109"/>
      <c r="H33" s="109"/>
      <c r="I33" s="109"/>
      <c r="J33" s="109"/>
      <c r="K33" s="109"/>
      <c r="L33" s="109"/>
      <c r="M33" s="109"/>
      <c r="N33" s="109"/>
      <c r="O33" s="109"/>
      <c r="P33" s="109"/>
      <c r="Q33" s="109"/>
      <c r="R33" s="109"/>
      <c r="S33" s="109"/>
      <c r="T33" s="109"/>
      <c r="U33" s="109"/>
      <c r="V33" s="109"/>
      <c r="W33" s="110" t="s">
        <v>41</v>
      </c>
      <c r="X33" s="109"/>
      <c r="Y33" s="109"/>
      <c r="Z33" s="109">
        <v>80</v>
      </c>
      <c r="AA33" s="123"/>
      <c r="AB33" s="123"/>
      <c r="AC33" s="110" t="s">
        <v>57</v>
      </c>
      <c r="AD33" s="117"/>
    </row>
    <row r="34" ht="37.2" spans="1:30">
      <c r="A34" s="109">
        <v>31</v>
      </c>
      <c r="B34" s="110" t="s">
        <v>1232</v>
      </c>
      <c r="C34" s="109">
        <v>22151416</v>
      </c>
      <c r="D34" s="110" t="s">
        <v>1174</v>
      </c>
      <c r="E34" s="109"/>
      <c r="F34" s="109" t="s">
        <v>650</v>
      </c>
      <c r="G34" s="109"/>
      <c r="H34" s="109"/>
      <c r="I34" s="109"/>
      <c r="J34" s="109"/>
      <c r="K34" s="109"/>
      <c r="L34" s="109"/>
      <c r="M34" s="109"/>
      <c r="N34" s="109"/>
      <c r="O34" s="109"/>
      <c r="P34" s="109"/>
      <c r="Q34" s="109"/>
      <c r="R34" s="109"/>
      <c r="S34" s="109"/>
      <c r="T34" s="109"/>
      <c r="U34" s="109"/>
      <c r="V34" s="109"/>
      <c r="W34" s="110" t="s">
        <v>41</v>
      </c>
      <c r="X34" s="109"/>
      <c r="Y34" s="109"/>
      <c r="Z34" s="109">
        <v>80</v>
      </c>
      <c r="AA34" s="123"/>
      <c r="AB34" s="123"/>
      <c r="AC34" s="110" t="s">
        <v>57</v>
      </c>
      <c r="AD34" s="117"/>
    </row>
    <row r="35" ht="37.2" spans="1:30">
      <c r="A35" s="109">
        <v>32</v>
      </c>
      <c r="B35" s="110" t="s">
        <v>1233</v>
      </c>
      <c r="C35" s="109">
        <v>22151417</v>
      </c>
      <c r="D35" s="110" t="s">
        <v>1174</v>
      </c>
      <c r="E35" s="109"/>
      <c r="F35" s="109" t="s">
        <v>650</v>
      </c>
      <c r="G35" s="109"/>
      <c r="H35" s="109"/>
      <c r="I35" s="109"/>
      <c r="J35" s="109"/>
      <c r="K35" s="109"/>
      <c r="L35" s="109"/>
      <c r="M35" s="109"/>
      <c r="N35" s="109"/>
      <c r="O35" s="109"/>
      <c r="P35" s="109"/>
      <c r="Q35" s="109"/>
      <c r="R35" s="109"/>
      <c r="S35" s="109"/>
      <c r="T35" s="109"/>
      <c r="U35" s="109"/>
      <c r="V35" s="109"/>
      <c r="W35" s="110" t="s">
        <v>41</v>
      </c>
      <c r="X35" s="109"/>
      <c r="Y35" s="109"/>
      <c r="Z35" s="109">
        <v>80</v>
      </c>
      <c r="AA35" s="123"/>
      <c r="AB35" s="123"/>
      <c r="AC35" s="110" t="s">
        <v>57</v>
      </c>
      <c r="AD35" s="117"/>
    </row>
    <row r="36" ht="37.2" spans="1:30">
      <c r="A36" s="109">
        <v>33</v>
      </c>
      <c r="B36" s="110" t="s">
        <v>1234</v>
      </c>
      <c r="C36" s="109">
        <v>22151419</v>
      </c>
      <c r="D36" s="110" t="s">
        <v>1174</v>
      </c>
      <c r="E36" s="110" t="s">
        <v>154</v>
      </c>
      <c r="F36" s="109" t="s">
        <v>650</v>
      </c>
      <c r="G36" s="109"/>
      <c r="H36" s="109"/>
      <c r="I36" s="109"/>
      <c r="J36" s="109"/>
      <c r="K36" s="109"/>
      <c r="L36" s="109"/>
      <c r="M36" s="109"/>
      <c r="N36" s="109"/>
      <c r="O36" s="109"/>
      <c r="P36" s="109"/>
      <c r="Q36" s="109"/>
      <c r="R36" s="109"/>
      <c r="S36" s="109"/>
      <c r="T36" s="109"/>
      <c r="U36" s="109"/>
      <c r="V36" s="109"/>
      <c r="W36" s="110" t="s">
        <v>41</v>
      </c>
      <c r="X36" s="109"/>
      <c r="Y36" s="109"/>
      <c r="Z36" s="109">
        <v>80</v>
      </c>
      <c r="AA36" s="123"/>
      <c r="AB36" s="123"/>
      <c r="AC36" s="110" t="s">
        <v>57</v>
      </c>
      <c r="AD36" s="117"/>
    </row>
    <row r="37" ht="37.2" spans="1:30">
      <c r="A37" s="109">
        <v>34</v>
      </c>
      <c r="B37" s="110" t="s">
        <v>1235</v>
      </c>
      <c r="C37" s="109">
        <v>22151421</v>
      </c>
      <c r="D37" s="110" t="s">
        <v>1174</v>
      </c>
      <c r="E37" s="109"/>
      <c r="F37" s="109" t="s">
        <v>650</v>
      </c>
      <c r="G37" s="109"/>
      <c r="H37" s="109"/>
      <c r="I37" s="109"/>
      <c r="J37" s="109"/>
      <c r="K37" s="109"/>
      <c r="L37" s="109"/>
      <c r="M37" s="109"/>
      <c r="N37" s="109"/>
      <c r="O37" s="109"/>
      <c r="P37" s="109"/>
      <c r="Q37" s="109"/>
      <c r="R37" s="109"/>
      <c r="S37" s="109"/>
      <c r="T37" s="109"/>
      <c r="U37" s="109"/>
      <c r="V37" s="109"/>
      <c r="W37" s="110" t="s">
        <v>41</v>
      </c>
      <c r="X37" s="109"/>
      <c r="Y37" s="109"/>
      <c r="Z37" s="109">
        <v>80</v>
      </c>
      <c r="AA37" s="123"/>
      <c r="AB37" s="123"/>
      <c r="AC37" s="110" t="s">
        <v>57</v>
      </c>
      <c r="AD37" s="117"/>
    </row>
    <row r="38" ht="37.2" spans="1:30">
      <c r="A38" s="109">
        <v>35</v>
      </c>
      <c r="B38" s="110" t="s">
        <v>1236</v>
      </c>
      <c r="C38" s="109">
        <v>22151422</v>
      </c>
      <c r="D38" s="110" t="s">
        <v>1174</v>
      </c>
      <c r="E38" s="109"/>
      <c r="F38" s="109" t="s">
        <v>650</v>
      </c>
      <c r="G38" s="109"/>
      <c r="H38" s="109"/>
      <c r="I38" s="109"/>
      <c r="J38" s="109"/>
      <c r="K38" s="109"/>
      <c r="L38" s="109"/>
      <c r="M38" s="109"/>
      <c r="N38" s="109"/>
      <c r="O38" s="109"/>
      <c r="P38" s="109"/>
      <c r="Q38" s="109"/>
      <c r="R38" s="109"/>
      <c r="S38" s="109"/>
      <c r="T38" s="109"/>
      <c r="U38" s="109"/>
      <c r="V38" s="109"/>
      <c r="W38" s="110" t="s">
        <v>41</v>
      </c>
      <c r="X38" s="109"/>
      <c r="Y38" s="109"/>
      <c r="Z38" s="109">
        <v>80</v>
      </c>
      <c r="AA38" s="123"/>
      <c r="AB38" s="123"/>
      <c r="AC38" s="110" t="s">
        <v>57</v>
      </c>
      <c r="AD38" s="117"/>
    </row>
    <row r="39" ht="37.2" spans="1:30">
      <c r="A39" s="109">
        <v>36</v>
      </c>
      <c r="B39" s="110" t="s">
        <v>1237</v>
      </c>
      <c r="C39" s="109">
        <v>22151427</v>
      </c>
      <c r="D39" s="110" t="s">
        <v>1174</v>
      </c>
      <c r="E39" s="109"/>
      <c r="F39" s="109" t="s">
        <v>650</v>
      </c>
      <c r="G39" s="109"/>
      <c r="H39" s="109"/>
      <c r="I39" s="109"/>
      <c r="J39" s="109"/>
      <c r="K39" s="109"/>
      <c r="L39" s="109"/>
      <c r="M39" s="109"/>
      <c r="N39" s="109"/>
      <c r="O39" s="109"/>
      <c r="P39" s="109"/>
      <c r="Q39" s="109"/>
      <c r="R39" s="109"/>
      <c r="S39" s="109"/>
      <c r="T39" s="109"/>
      <c r="U39" s="109"/>
      <c r="V39" s="109"/>
      <c r="W39" s="110" t="s">
        <v>41</v>
      </c>
      <c r="X39" s="109"/>
      <c r="Y39" s="109"/>
      <c r="Z39" s="109">
        <v>80</v>
      </c>
      <c r="AA39" s="123"/>
      <c r="AB39" s="123"/>
      <c r="AC39" s="110" t="s">
        <v>57</v>
      </c>
      <c r="AD39" s="117"/>
    </row>
    <row r="40" ht="37.2" spans="1:30">
      <c r="A40" s="109">
        <v>37</v>
      </c>
      <c r="B40" s="110" t="s">
        <v>1238</v>
      </c>
      <c r="C40" s="109">
        <v>22151428</v>
      </c>
      <c r="D40" s="110" t="s">
        <v>1174</v>
      </c>
      <c r="E40" s="109"/>
      <c r="F40" s="109" t="s">
        <v>650</v>
      </c>
      <c r="G40" s="109"/>
      <c r="H40" s="109"/>
      <c r="I40" s="109"/>
      <c r="J40" s="109"/>
      <c r="K40" s="109"/>
      <c r="L40" s="109"/>
      <c r="M40" s="109"/>
      <c r="N40" s="109"/>
      <c r="O40" s="109"/>
      <c r="P40" s="109"/>
      <c r="Q40" s="109"/>
      <c r="R40" s="109"/>
      <c r="S40" s="109"/>
      <c r="T40" s="109"/>
      <c r="U40" s="109"/>
      <c r="V40" s="109"/>
      <c r="W40" s="110" t="s">
        <v>41</v>
      </c>
      <c r="X40" s="109"/>
      <c r="Y40" s="109"/>
      <c r="Z40" s="109">
        <v>80</v>
      </c>
      <c r="AA40" s="123"/>
      <c r="AB40" s="123"/>
      <c r="AC40" s="110" t="s">
        <v>57</v>
      </c>
      <c r="AD40" s="117"/>
    </row>
    <row r="41" ht="37.2" spans="1:30">
      <c r="A41" s="109">
        <v>38</v>
      </c>
      <c r="B41" s="110" t="s">
        <v>1239</v>
      </c>
      <c r="C41" s="109">
        <v>22151430</v>
      </c>
      <c r="D41" s="110" t="s">
        <v>1174</v>
      </c>
      <c r="E41" s="109"/>
      <c r="F41" s="109" t="s">
        <v>650</v>
      </c>
      <c r="G41" s="109"/>
      <c r="H41" s="109"/>
      <c r="I41" s="109"/>
      <c r="J41" s="109"/>
      <c r="K41" s="109"/>
      <c r="L41" s="109"/>
      <c r="M41" s="109"/>
      <c r="N41" s="109"/>
      <c r="O41" s="109"/>
      <c r="P41" s="109"/>
      <c r="Q41" s="109"/>
      <c r="R41" s="109"/>
      <c r="S41" s="109"/>
      <c r="T41" s="109"/>
      <c r="U41" s="109"/>
      <c r="V41" s="109"/>
      <c r="W41" s="110" t="s">
        <v>41</v>
      </c>
      <c r="X41" s="109"/>
      <c r="Y41" s="109"/>
      <c r="Z41" s="109">
        <v>80</v>
      </c>
      <c r="AA41" s="123"/>
      <c r="AB41" s="123"/>
      <c r="AC41" s="110" t="s">
        <v>57</v>
      </c>
      <c r="AD41" s="117"/>
    </row>
    <row r="42" ht="37.2" spans="1:30">
      <c r="A42" s="109">
        <v>39</v>
      </c>
      <c r="B42" s="110" t="s">
        <v>1240</v>
      </c>
      <c r="C42" s="109">
        <v>22151435</v>
      </c>
      <c r="D42" s="110" t="s">
        <v>1174</v>
      </c>
      <c r="E42" s="109"/>
      <c r="F42" s="109" t="s">
        <v>650</v>
      </c>
      <c r="G42" s="109"/>
      <c r="H42" s="109"/>
      <c r="I42" s="109"/>
      <c r="J42" s="109"/>
      <c r="K42" s="109"/>
      <c r="L42" s="109"/>
      <c r="M42" s="109"/>
      <c r="N42" s="109"/>
      <c r="O42" s="109"/>
      <c r="P42" s="109"/>
      <c r="Q42" s="109"/>
      <c r="R42" s="109"/>
      <c r="S42" s="109"/>
      <c r="T42" s="109"/>
      <c r="U42" s="109"/>
      <c r="V42" s="109"/>
      <c r="W42" s="110" t="s">
        <v>41</v>
      </c>
      <c r="X42" s="109"/>
      <c r="Y42" s="109"/>
      <c r="Z42" s="109">
        <v>80</v>
      </c>
      <c r="AA42" s="123"/>
      <c r="AB42" s="123"/>
      <c r="AC42" s="110" t="s">
        <v>57</v>
      </c>
      <c r="AD42" s="117"/>
    </row>
    <row r="43" ht="37.2" spans="1:30">
      <c r="A43" s="109">
        <v>40</v>
      </c>
      <c r="B43" s="110" t="s">
        <v>1241</v>
      </c>
      <c r="C43" s="109">
        <v>22151439</v>
      </c>
      <c r="D43" s="110" t="s">
        <v>1174</v>
      </c>
      <c r="E43" s="109"/>
      <c r="F43" s="109" t="s">
        <v>650</v>
      </c>
      <c r="G43" s="109"/>
      <c r="H43" s="109"/>
      <c r="I43" s="109"/>
      <c r="J43" s="109"/>
      <c r="K43" s="109"/>
      <c r="L43" s="109"/>
      <c r="M43" s="109"/>
      <c r="N43" s="109"/>
      <c r="O43" s="109"/>
      <c r="P43" s="109"/>
      <c r="Q43" s="109"/>
      <c r="R43" s="109"/>
      <c r="S43" s="109"/>
      <c r="T43" s="109"/>
      <c r="U43" s="109"/>
      <c r="V43" s="109"/>
      <c r="W43" s="110" t="s">
        <v>41</v>
      </c>
      <c r="X43" s="109"/>
      <c r="Y43" s="109"/>
      <c r="Z43" s="109">
        <v>80</v>
      </c>
      <c r="AA43" s="123"/>
      <c r="AB43" s="123"/>
      <c r="AC43" s="110" t="s">
        <v>57</v>
      </c>
      <c r="AD43" s="117"/>
    </row>
    <row r="44" spans="1:30">
      <c r="A44" s="112"/>
      <c r="B44" s="113"/>
      <c r="C44" s="113"/>
      <c r="D44" s="113"/>
      <c r="E44" s="113"/>
      <c r="F44" s="113"/>
      <c r="G44" s="113"/>
      <c r="H44" s="113"/>
      <c r="I44" s="113"/>
      <c r="J44" s="113"/>
      <c r="K44" s="113"/>
      <c r="L44" s="113"/>
      <c r="M44" s="113"/>
      <c r="N44" s="113"/>
      <c r="O44" s="113"/>
      <c r="P44" s="113"/>
      <c r="Q44" s="113"/>
      <c r="R44" s="113"/>
      <c r="S44" s="113"/>
      <c r="T44" s="113"/>
      <c r="U44" s="113"/>
      <c r="V44" s="113"/>
      <c r="W44" s="113"/>
      <c r="X44" s="113"/>
      <c r="Y44" s="113"/>
      <c r="Z44" s="113"/>
      <c r="AA44" s="113"/>
      <c r="AB44" s="113"/>
      <c r="AC44" s="113"/>
      <c r="AD44" s="124"/>
    </row>
    <row r="45" ht="75.6" spans="1:30">
      <c r="A45" s="114">
        <v>1</v>
      </c>
      <c r="B45" s="115" t="s">
        <v>1242</v>
      </c>
      <c r="C45" s="114">
        <v>22251352</v>
      </c>
      <c r="D45" s="115" t="s">
        <v>1243</v>
      </c>
      <c r="E45" s="115" t="s">
        <v>44</v>
      </c>
      <c r="F45" s="114">
        <v>177.25</v>
      </c>
      <c r="G45" s="114"/>
      <c r="H45" s="114"/>
      <c r="I45" s="114"/>
      <c r="J45" s="114"/>
      <c r="K45" s="114"/>
      <c r="L45" s="114"/>
      <c r="M45" s="114" t="s">
        <v>1244</v>
      </c>
      <c r="N45" s="115" t="s">
        <v>1245</v>
      </c>
      <c r="O45" s="114"/>
      <c r="P45" s="114"/>
      <c r="Q45" s="114">
        <v>15</v>
      </c>
      <c r="R45" s="114"/>
      <c r="S45" s="114">
        <v>20</v>
      </c>
      <c r="T45" s="114"/>
      <c r="U45" s="114">
        <v>30</v>
      </c>
      <c r="V45" s="114" t="s">
        <v>1246</v>
      </c>
      <c r="W45" s="120" t="s">
        <v>41</v>
      </c>
      <c r="X45" s="114">
        <v>187.25</v>
      </c>
      <c r="Y45" s="114">
        <v>70.6</v>
      </c>
      <c r="Z45" s="114">
        <f>X45+Y45</f>
        <v>257.85</v>
      </c>
      <c r="AA45" s="125" t="str">
        <f t="shared" ref="AA45:AA84" si="1">IF(X45&gt;=181.49,"是","否")</f>
        <v>是</v>
      </c>
      <c r="AB45" s="125" t="str">
        <f>IF(Y45&gt;=28.75,"是","否")</f>
        <v>是</v>
      </c>
      <c r="AC45" s="125" t="str">
        <f t="shared" ref="AC45:AC84" si="2">IF(Z45&gt;=209.88,"优秀","合格")</f>
        <v>优秀</v>
      </c>
      <c r="AD45" s="126" t="s">
        <v>42</v>
      </c>
    </row>
    <row r="46" ht="76.8" spans="1:30">
      <c r="A46" s="114">
        <v>2</v>
      </c>
      <c r="B46" s="115" t="s">
        <v>1247</v>
      </c>
      <c r="C46" s="114">
        <v>22251382</v>
      </c>
      <c r="D46" s="115" t="s">
        <v>1243</v>
      </c>
      <c r="E46" s="115" t="s">
        <v>44</v>
      </c>
      <c r="F46" s="114">
        <v>178.17</v>
      </c>
      <c r="G46" s="114"/>
      <c r="H46" s="114"/>
      <c r="I46" s="114"/>
      <c r="J46" s="114"/>
      <c r="K46" s="114"/>
      <c r="L46" s="114" t="s">
        <v>1248</v>
      </c>
      <c r="M46" s="114" t="s">
        <v>1249</v>
      </c>
      <c r="N46" s="114"/>
      <c r="O46" s="114"/>
      <c r="P46" s="114"/>
      <c r="Q46" s="114">
        <v>27.5</v>
      </c>
      <c r="R46" s="114"/>
      <c r="S46" s="114">
        <v>10</v>
      </c>
      <c r="T46" s="114"/>
      <c r="U46" s="114">
        <v>30</v>
      </c>
      <c r="V46" s="115" t="s">
        <v>1250</v>
      </c>
      <c r="W46" s="115" t="s">
        <v>41</v>
      </c>
      <c r="X46" s="114">
        <f>F46+1.6</f>
        <v>179.77</v>
      </c>
      <c r="Y46" s="114">
        <v>74.5</v>
      </c>
      <c r="Z46" s="114">
        <f>X46+Y46</f>
        <v>254.27</v>
      </c>
      <c r="AA46" s="125" t="str">
        <f t="shared" si="1"/>
        <v>否</v>
      </c>
      <c r="AB46" s="125" t="str">
        <f>IF(Y46&gt;=28.75,"是","否")</f>
        <v>是</v>
      </c>
      <c r="AC46" s="125" t="str">
        <f t="shared" si="2"/>
        <v>优秀</v>
      </c>
      <c r="AD46" s="127"/>
    </row>
    <row r="47" ht="25.2" spans="1:30">
      <c r="A47" s="114">
        <v>3</v>
      </c>
      <c r="B47" s="115" t="s">
        <v>1251</v>
      </c>
      <c r="C47" s="114">
        <v>22251379</v>
      </c>
      <c r="D47" s="115" t="s">
        <v>1243</v>
      </c>
      <c r="E47" s="115" t="s">
        <v>44</v>
      </c>
      <c r="F47" s="114">
        <v>179.83</v>
      </c>
      <c r="G47" s="114"/>
      <c r="H47" s="114"/>
      <c r="I47" s="114"/>
      <c r="J47" s="114"/>
      <c r="K47" s="114"/>
      <c r="L47" s="114"/>
      <c r="M47" s="114"/>
      <c r="N47" s="114"/>
      <c r="O47" s="114"/>
      <c r="P47" s="114"/>
      <c r="Q47" s="114">
        <v>30</v>
      </c>
      <c r="R47" s="114"/>
      <c r="S47" s="114">
        <v>10</v>
      </c>
      <c r="T47" s="114"/>
      <c r="U47" s="114">
        <v>30</v>
      </c>
      <c r="V47" s="114"/>
      <c r="W47" s="115" t="s">
        <v>41</v>
      </c>
      <c r="X47" s="114">
        <v>179.83</v>
      </c>
      <c r="Y47" s="114">
        <v>70</v>
      </c>
      <c r="Z47" s="114">
        <f t="shared" ref="Z45:Z66" si="3">X47+Y47</f>
        <v>249.83</v>
      </c>
      <c r="AA47" s="125" t="str">
        <f t="shared" si="1"/>
        <v>否</v>
      </c>
      <c r="AB47" s="125" t="str">
        <f t="shared" ref="AB45:AB54" si="4">IF(Y47&gt;=28.75,"是","否")</f>
        <v>是</v>
      </c>
      <c r="AC47" s="125" t="str">
        <f t="shared" si="2"/>
        <v>优秀</v>
      </c>
      <c r="AD47" s="127"/>
    </row>
    <row r="48" ht="127.2" spans="1:30">
      <c r="A48" s="114">
        <v>4</v>
      </c>
      <c r="B48" s="115" t="s">
        <v>1252</v>
      </c>
      <c r="C48" s="114">
        <v>22251378</v>
      </c>
      <c r="D48" s="115" t="s">
        <v>1243</v>
      </c>
      <c r="E48" s="115" t="s">
        <v>44</v>
      </c>
      <c r="F48" s="114">
        <v>182.59</v>
      </c>
      <c r="G48" s="114" t="s">
        <v>224</v>
      </c>
      <c r="H48" s="114"/>
      <c r="I48" s="114"/>
      <c r="J48" s="114"/>
      <c r="K48" s="114"/>
      <c r="L48" s="114"/>
      <c r="M48" s="114"/>
      <c r="N48" s="114"/>
      <c r="O48" s="114"/>
      <c r="P48" s="114"/>
      <c r="Q48" s="114">
        <v>20.5</v>
      </c>
      <c r="R48" s="114"/>
      <c r="S48" s="114">
        <v>20</v>
      </c>
      <c r="T48" s="114"/>
      <c r="U48" s="114">
        <v>10</v>
      </c>
      <c r="V48" s="114" t="s">
        <v>1253</v>
      </c>
      <c r="W48" s="115" t="s">
        <v>41</v>
      </c>
      <c r="X48" s="114">
        <v>182.59</v>
      </c>
      <c r="Y48" s="114">
        <v>53.5</v>
      </c>
      <c r="Z48" s="114">
        <f t="shared" si="3"/>
        <v>236.09</v>
      </c>
      <c r="AA48" s="125" t="str">
        <f t="shared" si="1"/>
        <v>是</v>
      </c>
      <c r="AB48" s="125" t="str">
        <f t="shared" si="4"/>
        <v>是</v>
      </c>
      <c r="AC48" s="125" t="str">
        <f t="shared" si="2"/>
        <v>优秀</v>
      </c>
      <c r="AD48" s="127" t="s">
        <v>42</v>
      </c>
    </row>
    <row r="49" ht="51.6" spans="1:30">
      <c r="A49" s="114">
        <v>5</v>
      </c>
      <c r="B49" s="115" t="s">
        <v>1254</v>
      </c>
      <c r="C49" s="114">
        <v>22251380</v>
      </c>
      <c r="D49" s="115" t="s">
        <v>1243</v>
      </c>
      <c r="E49" s="115" t="s">
        <v>44</v>
      </c>
      <c r="F49" s="114">
        <v>176.08</v>
      </c>
      <c r="G49" s="114"/>
      <c r="H49" s="114"/>
      <c r="I49" s="114"/>
      <c r="J49" s="114"/>
      <c r="K49" s="114"/>
      <c r="L49" s="114"/>
      <c r="M49" s="114" t="s">
        <v>1255</v>
      </c>
      <c r="N49" s="114"/>
      <c r="O49" s="114"/>
      <c r="P49" s="114"/>
      <c r="Q49" s="114">
        <v>30</v>
      </c>
      <c r="R49" s="114"/>
      <c r="S49" s="114">
        <v>20</v>
      </c>
      <c r="T49" s="114"/>
      <c r="U49" s="114"/>
      <c r="V49" s="115" t="s">
        <v>1256</v>
      </c>
      <c r="W49" s="115" t="s">
        <v>41</v>
      </c>
      <c r="X49" s="114">
        <v>178.08</v>
      </c>
      <c r="Y49" s="114">
        <v>55.2</v>
      </c>
      <c r="Z49" s="114">
        <f t="shared" si="3"/>
        <v>233.28</v>
      </c>
      <c r="AA49" s="125" t="str">
        <f t="shared" si="1"/>
        <v>否</v>
      </c>
      <c r="AB49" s="125" t="str">
        <f t="shared" si="4"/>
        <v>是</v>
      </c>
      <c r="AC49" s="125" t="str">
        <f t="shared" si="2"/>
        <v>优秀</v>
      </c>
      <c r="AD49" s="127"/>
    </row>
    <row r="50" ht="25.2" spans="1:30">
      <c r="A50" s="114">
        <v>6</v>
      </c>
      <c r="B50" s="115" t="s">
        <v>1257</v>
      </c>
      <c r="C50" s="114">
        <v>22251376</v>
      </c>
      <c r="D50" s="115" t="s">
        <v>1243</v>
      </c>
      <c r="E50" s="115" t="s">
        <v>37</v>
      </c>
      <c r="F50" s="114">
        <v>182.67</v>
      </c>
      <c r="G50" s="114"/>
      <c r="H50" s="114"/>
      <c r="I50" s="114"/>
      <c r="J50" s="114"/>
      <c r="K50" s="114"/>
      <c r="L50" s="114"/>
      <c r="M50" s="114"/>
      <c r="N50" s="114"/>
      <c r="O50" s="114"/>
      <c r="P50" s="114"/>
      <c r="Q50" s="114">
        <v>15</v>
      </c>
      <c r="R50" s="114"/>
      <c r="S50" s="114">
        <v>20</v>
      </c>
      <c r="T50" s="114"/>
      <c r="U50" s="114">
        <v>15</v>
      </c>
      <c r="V50" s="114"/>
      <c r="W50" s="115" t="s">
        <v>41</v>
      </c>
      <c r="X50" s="114">
        <v>182.67</v>
      </c>
      <c r="Y50" s="114">
        <v>50</v>
      </c>
      <c r="Z50" s="114">
        <f t="shared" si="3"/>
        <v>232.67</v>
      </c>
      <c r="AA50" s="125" t="str">
        <f t="shared" si="1"/>
        <v>是</v>
      </c>
      <c r="AB50" s="125" t="str">
        <f t="shared" si="4"/>
        <v>是</v>
      </c>
      <c r="AC50" s="125" t="str">
        <f t="shared" si="2"/>
        <v>优秀</v>
      </c>
      <c r="AD50" s="127" t="s">
        <v>42</v>
      </c>
    </row>
    <row r="51" ht="25.2" spans="1:30">
      <c r="A51" s="114">
        <v>7</v>
      </c>
      <c r="B51" s="115" t="s">
        <v>1258</v>
      </c>
      <c r="C51" s="114">
        <v>22251356</v>
      </c>
      <c r="D51" s="115" t="s">
        <v>1243</v>
      </c>
      <c r="E51" s="115" t="s">
        <v>44</v>
      </c>
      <c r="F51" s="114">
        <v>178.88</v>
      </c>
      <c r="G51" s="114"/>
      <c r="H51" s="114"/>
      <c r="I51" s="114"/>
      <c r="J51" s="114"/>
      <c r="K51" s="114"/>
      <c r="L51" s="114" t="s">
        <v>72</v>
      </c>
      <c r="M51" s="114"/>
      <c r="N51" s="114"/>
      <c r="O51" s="114"/>
      <c r="P51" s="114"/>
      <c r="Q51" s="114">
        <v>20</v>
      </c>
      <c r="R51" s="114"/>
      <c r="S51" s="114">
        <v>20</v>
      </c>
      <c r="T51" s="114"/>
      <c r="U51" s="114">
        <v>5</v>
      </c>
      <c r="V51" s="114"/>
      <c r="W51" s="115" t="s">
        <v>41</v>
      </c>
      <c r="X51" s="114">
        <v>181.88</v>
      </c>
      <c r="Y51" s="114">
        <v>45</v>
      </c>
      <c r="Z51" s="114">
        <f t="shared" si="3"/>
        <v>226.88</v>
      </c>
      <c r="AA51" s="125" t="str">
        <f t="shared" si="1"/>
        <v>是</v>
      </c>
      <c r="AB51" s="125" t="str">
        <f t="shared" si="4"/>
        <v>是</v>
      </c>
      <c r="AC51" s="125" t="str">
        <f t="shared" si="2"/>
        <v>优秀</v>
      </c>
      <c r="AD51" s="127" t="s">
        <v>42</v>
      </c>
    </row>
    <row r="52" ht="75.6" spans="1:30">
      <c r="A52" s="114">
        <v>8</v>
      </c>
      <c r="B52" s="115" t="s">
        <v>1259</v>
      </c>
      <c r="C52" s="114">
        <v>22251353</v>
      </c>
      <c r="D52" s="115" t="s">
        <v>1243</v>
      </c>
      <c r="E52" s="115" t="s">
        <v>44</v>
      </c>
      <c r="F52" s="114">
        <v>180.03</v>
      </c>
      <c r="G52" s="114"/>
      <c r="H52" s="114"/>
      <c r="I52" s="114"/>
      <c r="J52" s="114"/>
      <c r="K52" s="114"/>
      <c r="L52" s="114"/>
      <c r="M52" s="114"/>
      <c r="N52" s="114"/>
      <c r="O52" s="114"/>
      <c r="P52" s="114"/>
      <c r="Q52" s="114">
        <v>15</v>
      </c>
      <c r="R52" s="114"/>
      <c r="S52" s="114">
        <v>20</v>
      </c>
      <c r="T52" s="114"/>
      <c r="U52" s="114"/>
      <c r="V52" s="114" t="s">
        <v>1260</v>
      </c>
      <c r="W52" s="120" t="s">
        <v>41</v>
      </c>
      <c r="X52" s="114">
        <v>180.03</v>
      </c>
      <c r="Y52" s="114">
        <v>40.6</v>
      </c>
      <c r="Z52" s="114">
        <f t="shared" si="3"/>
        <v>220.63</v>
      </c>
      <c r="AA52" s="125" t="str">
        <f t="shared" si="1"/>
        <v>否</v>
      </c>
      <c r="AB52" s="125" t="str">
        <f t="shared" si="4"/>
        <v>是</v>
      </c>
      <c r="AC52" s="125" t="str">
        <f t="shared" si="2"/>
        <v>优秀</v>
      </c>
      <c r="AD52" s="127"/>
    </row>
    <row r="53" ht="51.6" spans="1:30">
      <c r="A53" s="114">
        <v>9</v>
      </c>
      <c r="B53" s="115" t="s">
        <v>1261</v>
      </c>
      <c r="C53" s="114">
        <v>22251391</v>
      </c>
      <c r="D53" s="115" t="s">
        <v>1243</v>
      </c>
      <c r="E53" s="115" t="s">
        <v>44</v>
      </c>
      <c r="F53" s="114">
        <v>178.57</v>
      </c>
      <c r="G53" s="114"/>
      <c r="H53" s="114"/>
      <c r="I53" s="114" t="s">
        <v>840</v>
      </c>
      <c r="J53" s="114"/>
      <c r="K53" s="114"/>
      <c r="L53" s="114"/>
      <c r="M53" s="114" t="s">
        <v>1262</v>
      </c>
      <c r="N53" s="114"/>
      <c r="O53" s="114"/>
      <c r="P53" s="114"/>
      <c r="Q53" s="114">
        <v>18.75</v>
      </c>
      <c r="R53" s="114"/>
      <c r="S53" s="114">
        <v>10</v>
      </c>
      <c r="T53" s="114"/>
      <c r="U53" s="114">
        <v>5</v>
      </c>
      <c r="V53" s="114"/>
      <c r="W53" s="114"/>
      <c r="X53" s="114">
        <v>186.57</v>
      </c>
      <c r="Y53" s="114">
        <v>33.75</v>
      </c>
      <c r="Z53" s="114">
        <f t="shared" si="3"/>
        <v>220.32</v>
      </c>
      <c r="AA53" s="125" t="str">
        <f t="shared" si="1"/>
        <v>是</v>
      </c>
      <c r="AB53" s="125" t="str">
        <f t="shared" si="4"/>
        <v>是</v>
      </c>
      <c r="AC53" s="125" t="str">
        <f t="shared" si="2"/>
        <v>优秀</v>
      </c>
      <c r="AD53" s="127" t="s">
        <v>42</v>
      </c>
    </row>
    <row r="54" ht="25.2" spans="1:30">
      <c r="A54" s="114">
        <v>10</v>
      </c>
      <c r="B54" s="115" t="s">
        <v>1263</v>
      </c>
      <c r="C54" s="114">
        <v>22251374</v>
      </c>
      <c r="D54" s="115" t="s">
        <v>1243</v>
      </c>
      <c r="E54" s="115" t="s">
        <v>37</v>
      </c>
      <c r="F54" s="114">
        <v>182.25</v>
      </c>
      <c r="G54" s="114"/>
      <c r="H54" s="114"/>
      <c r="I54" s="114"/>
      <c r="J54" s="114"/>
      <c r="K54" s="114"/>
      <c r="L54" s="114" t="s">
        <v>72</v>
      </c>
      <c r="M54" s="114"/>
      <c r="N54" s="114"/>
      <c r="O54" s="114"/>
      <c r="P54" s="114"/>
      <c r="Q54" s="114">
        <v>20</v>
      </c>
      <c r="R54" s="114"/>
      <c r="S54" s="114">
        <v>10</v>
      </c>
      <c r="T54" s="114"/>
      <c r="U54" s="114">
        <v>5</v>
      </c>
      <c r="V54" s="114"/>
      <c r="W54" s="115" t="s">
        <v>41</v>
      </c>
      <c r="X54" s="114">
        <v>185.25</v>
      </c>
      <c r="Y54" s="114">
        <v>35</v>
      </c>
      <c r="Z54" s="114">
        <f t="shared" si="3"/>
        <v>220.25</v>
      </c>
      <c r="AA54" s="125" t="str">
        <f t="shared" si="1"/>
        <v>是</v>
      </c>
      <c r="AB54" s="125" t="str">
        <f t="shared" si="4"/>
        <v>是</v>
      </c>
      <c r="AC54" s="125" t="str">
        <f t="shared" si="2"/>
        <v>优秀</v>
      </c>
      <c r="AD54" s="127" t="s">
        <v>42</v>
      </c>
    </row>
    <row r="55" ht="64.8" spans="1:30">
      <c r="A55" s="114">
        <v>11</v>
      </c>
      <c r="B55" s="115" t="s">
        <v>1264</v>
      </c>
      <c r="C55" s="114">
        <v>22251389</v>
      </c>
      <c r="D55" s="115" t="s">
        <v>1243</v>
      </c>
      <c r="E55" s="115" t="s">
        <v>37</v>
      </c>
      <c r="F55" s="114">
        <v>180.41</v>
      </c>
      <c r="G55" s="114"/>
      <c r="H55" s="114"/>
      <c r="I55" s="114"/>
      <c r="J55" s="114"/>
      <c r="K55" s="114"/>
      <c r="L55" s="114"/>
      <c r="M55" s="114" t="s">
        <v>1265</v>
      </c>
      <c r="N55" s="114"/>
      <c r="O55" s="114"/>
      <c r="P55" s="114"/>
      <c r="Q55" s="114">
        <v>15</v>
      </c>
      <c r="R55" s="114"/>
      <c r="S55" s="114">
        <v>20</v>
      </c>
      <c r="T55" s="114"/>
      <c r="U55" s="114"/>
      <c r="V55" s="114"/>
      <c r="W55" s="114"/>
      <c r="X55" s="114">
        <v>183.61</v>
      </c>
      <c r="Y55" s="114">
        <v>35</v>
      </c>
      <c r="Z55" s="114">
        <f t="shared" si="3"/>
        <v>218.61</v>
      </c>
      <c r="AA55" s="125" t="str">
        <f t="shared" si="1"/>
        <v>是</v>
      </c>
      <c r="AB55" s="115" t="s">
        <v>673</v>
      </c>
      <c r="AC55" s="125" t="str">
        <f t="shared" si="2"/>
        <v>优秀</v>
      </c>
      <c r="AD55" s="127"/>
    </row>
    <row r="56" ht="25.2" spans="1:30">
      <c r="A56" s="114">
        <v>12</v>
      </c>
      <c r="B56" s="115" t="s">
        <v>1266</v>
      </c>
      <c r="C56" s="114">
        <v>22251355</v>
      </c>
      <c r="D56" s="115" t="s">
        <v>1243</v>
      </c>
      <c r="E56" s="115" t="s">
        <v>37</v>
      </c>
      <c r="F56" s="114">
        <v>180.86</v>
      </c>
      <c r="G56" s="114"/>
      <c r="H56" s="114"/>
      <c r="I56" s="114"/>
      <c r="J56" s="114"/>
      <c r="K56" s="114"/>
      <c r="L56" s="114"/>
      <c r="M56" s="114"/>
      <c r="N56" s="114"/>
      <c r="O56" s="114"/>
      <c r="P56" s="114"/>
      <c r="Q56" s="114">
        <v>12</v>
      </c>
      <c r="R56" s="114"/>
      <c r="S56" s="114">
        <v>20</v>
      </c>
      <c r="T56" s="114"/>
      <c r="U56" s="114">
        <v>5</v>
      </c>
      <c r="V56" s="114"/>
      <c r="W56" s="115" t="s">
        <v>41</v>
      </c>
      <c r="X56" s="114">
        <v>180.86</v>
      </c>
      <c r="Y56" s="114">
        <v>37</v>
      </c>
      <c r="Z56" s="114">
        <f t="shared" si="3"/>
        <v>217.86</v>
      </c>
      <c r="AA56" s="125" t="str">
        <f t="shared" si="1"/>
        <v>否</v>
      </c>
      <c r="AB56" s="125" t="str">
        <f>IF(Y56&gt;=28.75,"是","否")</f>
        <v>是</v>
      </c>
      <c r="AC56" s="125" t="str">
        <f t="shared" si="2"/>
        <v>优秀</v>
      </c>
      <c r="AD56" s="127"/>
    </row>
    <row r="57" ht="51.6" spans="1:30">
      <c r="A57" s="114">
        <v>13</v>
      </c>
      <c r="B57" s="115" t="s">
        <v>1267</v>
      </c>
      <c r="C57" s="114">
        <v>22251367</v>
      </c>
      <c r="D57" s="115" t="s">
        <v>1243</v>
      </c>
      <c r="E57" s="115" t="s">
        <v>37</v>
      </c>
      <c r="F57" s="114">
        <v>181.71</v>
      </c>
      <c r="G57" s="114"/>
      <c r="H57" s="114"/>
      <c r="I57" s="118"/>
      <c r="J57" s="114"/>
      <c r="K57" s="114"/>
      <c r="L57" s="114" t="s">
        <v>429</v>
      </c>
      <c r="M57" s="114"/>
      <c r="N57" s="114"/>
      <c r="O57" s="114"/>
      <c r="P57" s="114"/>
      <c r="Q57" s="114">
        <v>10</v>
      </c>
      <c r="R57" s="114"/>
      <c r="S57" s="114">
        <v>10</v>
      </c>
      <c r="T57" s="114"/>
      <c r="U57" s="114">
        <v>10</v>
      </c>
      <c r="V57" s="114" t="s">
        <v>1268</v>
      </c>
      <c r="W57" s="115" t="s">
        <v>41</v>
      </c>
      <c r="X57" s="114">
        <f>181.71+0.3</f>
        <v>182.01</v>
      </c>
      <c r="Y57" s="114">
        <f>10+2.5+10+5+5</f>
        <v>32.5</v>
      </c>
      <c r="Z57" s="114">
        <f t="shared" si="3"/>
        <v>214.51</v>
      </c>
      <c r="AA57" s="125" t="str">
        <f t="shared" si="1"/>
        <v>是</v>
      </c>
      <c r="AB57" s="125" t="str">
        <f>IF(Y57&gt;=28.75,"是","否")</f>
        <v>是</v>
      </c>
      <c r="AC57" s="125" t="str">
        <f t="shared" si="2"/>
        <v>优秀</v>
      </c>
      <c r="AD57" s="127" t="s">
        <v>42</v>
      </c>
    </row>
    <row r="58" ht="25.2" spans="1:30">
      <c r="A58" s="114">
        <v>14</v>
      </c>
      <c r="B58" s="115" t="s">
        <v>1269</v>
      </c>
      <c r="C58" s="114">
        <v>22251370</v>
      </c>
      <c r="D58" s="115" t="s">
        <v>1243</v>
      </c>
      <c r="E58" s="115" t="s">
        <v>37</v>
      </c>
      <c r="F58" s="114">
        <v>179.1</v>
      </c>
      <c r="G58" s="114"/>
      <c r="H58" s="114"/>
      <c r="I58" s="114" t="s">
        <v>429</v>
      </c>
      <c r="J58" s="114"/>
      <c r="K58" s="114"/>
      <c r="L58" s="114"/>
      <c r="M58" s="114"/>
      <c r="N58" s="114"/>
      <c r="O58" s="114"/>
      <c r="P58" s="114"/>
      <c r="Q58" s="114">
        <v>18.75</v>
      </c>
      <c r="R58" s="114"/>
      <c r="S58" s="114">
        <v>10</v>
      </c>
      <c r="T58" s="114"/>
      <c r="U58" s="114"/>
      <c r="V58" s="114"/>
      <c r="W58" s="115" t="s">
        <v>41</v>
      </c>
      <c r="X58" s="114">
        <v>183.1</v>
      </c>
      <c r="Y58" s="114">
        <v>28.75</v>
      </c>
      <c r="Z58" s="114">
        <f t="shared" si="3"/>
        <v>211.85</v>
      </c>
      <c r="AA58" s="125" t="str">
        <f t="shared" si="1"/>
        <v>是</v>
      </c>
      <c r="AB58" s="115" t="s">
        <v>673</v>
      </c>
      <c r="AC58" s="125" t="str">
        <f t="shared" si="2"/>
        <v>优秀</v>
      </c>
      <c r="AD58" s="127"/>
    </row>
    <row r="59" ht="51.6" spans="1:30">
      <c r="A59" s="114">
        <v>15</v>
      </c>
      <c r="B59" s="115" t="s">
        <v>1270</v>
      </c>
      <c r="C59" s="114">
        <v>22251385</v>
      </c>
      <c r="D59" s="115" t="s">
        <v>1243</v>
      </c>
      <c r="E59" s="115" t="s">
        <v>37</v>
      </c>
      <c r="F59" s="114">
        <v>182.55</v>
      </c>
      <c r="G59" s="114"/>
      <c r="H59" s="114"/>
      <c r="I59" s="114"/>
      <c r="J59" s="114"/>
      <c r="K59" s="114"/>
      <c r="L59" s="114"/>
      <c r="M59" s="114" t="s">
        <v>1271</v>
      </c>
      <c r="N59" s="114"/>
      <c r="O59" s="114"/>
      <c r="P59" s="114"/>
      <c r="Q59" s="114">
        <v>15</v>
      </c>
      <c r="R59" s="114"/>
      <c r="S59" s="114"/>
      <c r="T59" s="114"/>
      <c r="U59" s="114">
        <v>3</v>
      </c>
      <c r="V59" s="114" t="s">
        <v>1272</v>
      </c>
      <c r="W59" s="115" t="s">
        <v>41</v>
      </c>
      <c r="X59" s="114">
        <v>190.55</v>
      </c>
      <c r="Y59" s="114">
        <v>19.7</v>
      </c>
      <c r="Z59" s="114">
        <f t="shared" si="3"/>
        <v>210.25</v>
      </c>
      <c r="AA59" s="125" t="str">
        <f t="shared" si="1"/>
        <v>是</v>
      </c>
      <c r="AB59" s="125" t="str">
        <f>IF(Y59&gt;=28.75,"是","否")</f>
        <v>否</v>
      </c>
      <c r="AC59" s="125" t="str">
        <f t="shared" si="2"/>
        <v>优秀</v>
      </c>
      <c r="AD59" s="127"/>
    </row>
    <row r="60" ht="114" spans="1:30">
      <c r="A60" s="114">
        <v>16</v>
      </c>
      <c r="B60" s="115" t="s">
        <v>1273</v>
      </c>
      <c r="C60" s="114">
        <v>22251390</v>
      </c>
      <c r="D60" s="115" t="s">
        <v>1243</v>
      </c>
      <c r="E60" s="115" t="s">
        <v>37</v>
      </c>
      <c r="F60" s="114">
        <v>185.08</v>
      </c>
      <c r="G60" s="114"/>
      <c r="H60" s="114"/>
      <c r="I60" s="114"/>
      <c r="J60" s="114"/>
      <c r="K60" s="114"/>
      <c r="L60" s="114"/>
      <c r="M60" s="114" t="s">
        <v>1274</v>
      </c>
      <c r="N60" s="114"/>
      <c r="O60" s="114"/>
      <c r="P60" s="114"/>
      <c r="Q60" s="114">
        <v>15</v>
      </c>
      <c r="R60" s="114"/>
      <c r="S60" s="114"/>
      <c r="T60" s="114"/>
      <c r="U60" s="114"/>
      <c r="V60" s="114" t="s">
        <v>1275</v>
      </c>
      <c r="W60" s="114"/>
      <c r="X60" s="114">
        <v>193.08</v>
      </c>
      <c r="Y60" s="114">
        <v>16.8</v>
      </c>
      <c r="Z60" s="114">
        <f t="shared" si="3"/>
        <v>209.88</v>
      </c>
      <c r="AA60" s="125" t="str">
        <f t="shared" si="1"/>
        <v>是</v>
      </c>
      <c r="AB60" s="125" t="str">
        <f>IF(Y60&gt;=28.75,"是","否")</f>
        <v>否</v>
      </c>
      <c r="AC60" s="125" t="str">
        <f t="shared" si="2"/>
        <v>优秀</v>
      </c>
      <c r="AD60" s="127"/>
    </row>
    <row r="61" ht="25.2" spans="1:30">
      <c r="A61" s="114">
        <v>17</v>
      </c>
      <c r="B61" s="115" t="s">
        <v>1276</v>
      </c>
      <c r="C61" s="114">
        <v>22251383</v>
      </c>
      <c r="D61" s="115" t="s">
        <v>1243</v>
      </c>
      <c r="E61" s="115" t="s">
        <v>44</v>
      </c>
      <c r="F61" s="114">
        <v>181.9</v>
      </c>
      <c r="G61" s="114"/>
      <c r="H61" s="114"/>
      <c r="I61" s="114"/>
      <c r="J61" s="114"/>
      <c r="K61" s="114"/>
      <c r="L61" s="114"/>
      <c r="M61" s="114"/>
      <c r="N61" s="114"/>
      <c r="O61" s="114"/>
      <c r="P61" s="114"/>
      <c r="Q61" s="114">
        <v>15</v>
      </c>
      <c r="R61" s="114"/>
      <c r="S61" s="114">
        <v>10</v>
      </c>
      <c r="T61" s="114"/>
      <c r="U61" s="114"/>
      <c r="V61" s="115" t="s">
        <v>1277</v>
      </c>
      <c r="W61" s="115" t="s">
        <v>41</v>
      </c>
      <c r="X61" s="114">
        <v>181.9</v>
      </c>
      <c r="Y61" s="114">
        <v>26.8</v>
      </c>
      <c r="Z61" s="114">
        <f t="shared" si="3"/>
        <v>208.7</v>
      </c>
      <c r="AA61" s="125" t="str">
        <f t="shared" si="1"/>
        <v>是</v>
      </c>
      <c r="AB61" s="125" t="str">
        <f>IF(Y61&gt;=28.75,"是","否")</f>
        <v>否</v>
      </c>
      <c r="AC61" s="125" t="str">
        <f t="shared" si="2"/>
        <v>合格</v>
      </c>
      <c r="AD61" s="127"/>
    </row>
    <row r="62" ht="25.2" spans="1:30">
      <c r="A62" s="114">
        <v>18</v>
      </c>
      <c r="B62" s="115" t="s">
        <v>1278</v>
      </c>
      <c r="C62" s="114">
        <v>22251359</v>
      </c>
      <c r="D62" s="115" t="s">
        <v>1243</v>
      </c>
      <c r="E62" s="115" t="s">
        <v>37</v>
      </c>
      <c r="F62" s="114">
        <v>177.28</v>
      </c>
      <c r="G62" s="114"/>
      <c r="H62" s="114"/>
      <c r="I62" s="114"/>
      <c r="J62" s="114"/>
      <c r="K62" s="114"/>
      <c r="L62" s="114"/>
      <c r="M62" s="114"/>
      <c r="N62" s="114"/>
      <c r="O62" s="114"/>
      <c r="P62" s="114"/>
      <c r="Q62" s="114">
        <v>20</v>
      </c>
      <c r="R62" s="114"/>
      <c r="S62" s="114">
        <v>10</v>
      </c>
      <c r="T62" s="114"/>
      <c r="U62" s="114"/>
      <c r="V62" s="114"/>
      <c r="W62" s="115" t="s">
        <v>41</v>
      </c>
      <c r="X62" s="114">
        <v>177.28</v>
      </c>
      <c r="Y62" s="114">
        <v>30</v>
      </c>
      <c r="Z62" s="114">
        <f t="shared" si="3"/>
        <v>207.28</v>
      </c>
      <c r="AA62" s="125" t="str">
        <f t="shared" si="1"/>
        <v>否</v>
      </c>
      <c r="AB62" s="115" t="s">
        <v>673</v>
      </c>
      <c r="AC62" s="125" t="str">
        <f t="shared" si="2"/>
        <v>合格</v>
      </c>
      <c r="AD62" s="127"/>
    </row>
    <row r="63" ht="48" spans="1:30">
      <c r="A63" s="114">
        <v>19</v>
      </c>
      <c r="B63" s="115" t="s">
        <v>1279</v>
      </c>
      <c r="C63" s="114">
        <v>22251372</v>
      </c>
      <c r="D63" s="115" t="s">
        <v>1243</v>
      </c>
      <c r="E63" s="115" t="s">
        <v>44</v>
      </c>
      <c r="F63" s="114">
        <v>176.46</v>
      </c>
      <c r="G63" s="114"/>
      <c r="H63" s="114"/>
      <c r="I63" s="114"/>
      <c r="J63" s="114"/>
      <c r="K63" s="114"/>
      <c r="L63" s="114"/>
      <c r="M63" s="114"/>
      <c r="N63" s="114"/>
      <c r="O63" s="114"/>
      <c r="P63" s="114"/>
      <c r="Q63" s="114">
        <v>15</v>
      </c>
      <c r="R63" s="114"/>
      <c r="S63" s="114">
        <v>10</v>
      </c>
      <c r="T63" s="114"/>
      <c r="U63" s="114"/>
      <c r="V63" s="115" t="s">
        <v>1280</v>
      </c>
      <c r="W63" s="115" t="s">
        <v>41</v>
      </c>
      <c r="X63" s="114">
        <v>176.46</v>
      </c>
      <c r="Y63" s="114">
        <f>5+3.5+20</f>
        <v>28.5</v>
      </c>
      <c r="Z63" s="114">
        <f t="shared" si="3"/>
        <v>204.96</v>
      </c>
      <c r="AA63" s="125" t="str">
        <f t="shared" si="1"/>
        <v>否</v>
      </c>
      <c r="AB63" s="125" t="str">
        <f>IF(Y63&gt;=28.75,"是","否")</f>
        <v>否</v>
      </c>
      <c r="AC63" s="125" t="str">
        <f t="shared" si="2"/>
        <v>合格</v>
      </c>
      <c r="AD63" s="127"/>
    </row>
    <row r="64" ht="25.2" spans="1:30">
      <c r="A64" s="114">
        <v>20</v>
      </c>
      <c r="B64" s="115" t="s">
        <v>1281</v>
      </c>
      <c r="C64" s="114">
        <v>22251354</v>
      </c>
      <c r="D64" s="115" t="s">
        <v>1243</v>
      </c>
      <c r="E64" s="115" t="s">
        <v>37</v>
      </c>
      <c r="F64" s="114">
        <v>178.49</v>
      </c>
      <c r="G64" s="114"/>
      <c r="H64" s="114"/>
      <c r="I64" s="114"/>
      <c r="J64" s="114"/>
      <c r="K64" s="114"/>
      <c r="L64" s="114" t="s">
        <v>72</v>
      </c>
      <c r="M64" s="114"/>
      <c r="N64" s="114"/>
      <c r="O64" s="114"/>
      <c r="P64" s="114"/>
      <c r="Q64" s="114"/>
      <c r="R64" s="114"/>
      <c r="S64" s="114">
        <v>20</v>
      </c>
      <c r="T64" s="114"/>
      <c r="U64" s="114"/>
      <c r="V64" s="114"/>
      <c r="W64" s="120" t="s">
        <v>41</v>
      </c>
      <c r="X64" s="114">
        <v>181.49</v>
      </c>
      <c r="Y64" s="114">
        <v>20</v>
      </c>
      <c r="Z64" s="114">
        <f t="shared" si="3"/>
        <v>201.49</v>
      </c>
      <c r="AA64" s="125" t="str">
        <f t="shared" si="1"/>
        <v>是</v>
      </c>
      <c r="AB64" s="125" t="str">
        <f>IF(Y64&gt;=28.75,"是","否")</f>
        <v>否</v>
      </c>
      <c r="AC64" s="125" t="str">
        <f t="shared" si="2"/>
        <v>合格</v>
      </c>
      <c r="AD64" s="127"/>
    </row>
    <row r="65" ht="51.6" spans="1:30">
      <c r="A65" s="114">
        <v>21</v>
      </c>
      <c r="B65" s="115" t="s">
        <v>1282</v>
      </c>
      <c r="C65" s="114">
        <v>22251387</v>
      </c>
      <c r="D65" s="115" t="s">
        <v>1243</v>
      </c>
      <c r="E65" s="115" t="s">
        <v>44</v>
      </c>
      <c r="F65" s="114">
        <v>179</v>
      </c>
      <c r="G65" s="114"/>
      <c r="H65" s="114"/>
      <c r="I65" s="114"/>
      <c r="J65" s="114"/>
      <c r="K65" s="114"/>
      <c r="L65" s="114"/>
      <c r="M65" s="114" t="s">
        <v>1283</v>
      </c>
      <c r="N65" s="114"/>
      <c r="O65" s="114"/>
      <c r="P65" s="114"/>
      <c r="Q65" s="114">
        <v>15</v>
      </c>
      <c r="R65" s="114"/>
      <c r="S65" s="114"/>
      <c r="T65" s="114"/>
      <c r="U65" s="114">
        <v>3</v>
      </c>
      <c r="V65" s="114" t="s">
        <v>1284</v>
      </c>
      <c r="W65" s="115" t="s">
        <v>41</v>
      </c>
      <c r="X65" s="114">
        <v>180.6</v>
      </c>
      <c r="Y65" s="114">
        <v>19.8</v>
      </c>
      <c r="Z65" s="114">
        <f t="shared" si="3"/>
        <v>200.4</v>
      </c>
      <c r="AA65" s="125" t="str">
        <f t="shared" si="1"/>
        <v>否</v>
      </c>
      <c r="AB65" s="125" t="str">
        <f>IF(Y65&gt;=28.75,"是","否")</f>
        <v>否</v>
      </c>
      <c r="AC65" s="125" t="str">
        <f t="shared" si="2"/>
        <v>合格</v>
      </c>
      <c r="AD65" s="127"/>
    </row>
    <row r="66" ht="50.4" spans="1:30">
      <c r="A66" s="114">
        <v>22</v>
      </c>
      <c r="B66" s="115" t="s">
        <v>1285</v>
      </c>
      <c r="C66" s="114">
        <v>22251357</v>
      </c>
      <c r="D66" s="115" t="s">
        <v>1243</v>
      </c>
      <c r="E66" s="115" t="s">
        <v>37</v>
      </c>
      <c r="F66" s="114">
        <v>185.69</v>
      </c>
      <c r="G66" s="114"/>
      <c r="H66" s="114"/>
      <c r="I66" s="114"/>
      <c r="J66" s="114"/>
      <c r="K66" s="114"/>
      <c r="L66" s="114"/>
      <c r="M66" s="114"/>
      <c r="N66" s="114"/>
      <c r="O66" s="114"/>
      <c r="P66" s="114"/>
      <c r="Q66" s="114"/>
      <c r="R66" s="114"/>
      <c r="S66" s="114">
        <v>10</v>
      </c>
      <c r="T66" s="114"/>
      <c r="U66" s="118"/>
      <c r="V66" s="114" t="s">
        <v>1286</v>
      </c>
      <c r="W66" s="115" t="s">
        <v>41</v>
      </c>
      <c r="X66" s="114">
        <v>185.69</v>
      </c>
      <c r="Y66" s="114">
        <v>11.4</v>
      </c>
      <c r="Z66" s="114">
        <f t="shared" si="3"/>
        <v>197.09</v>
      </c>
      <c r="AA66" s="125" t="str">
        <f t="shared" si="1"/>
        <v>是</v>
      </c>
      <c r="AB66" s="125" t="str">
        <f>IF(Y66&gt;=28.75,"是","否")</f>
        <v>否</v>
      </c>
      <c r="AC66" s="125" t="str">
        <f t="shared" si="2"/>
        <v>合格</v>
      </c>
      <c r="AD66" s="127"/>
    </row>
    <row r="67" ht="25.2" spans="1:30">
      <c r="A67" s="114">
        <v>23</v>
      </c>
      <c r="B67" s="115" t="s">
        <v>1287</v>
      </c>
      <c r="C67" s="114">
        <v>22251361</v>
      </c>
      <c r="D67" s="115" t="s">
        <v>1243</v>
      </c>
      <c r="E67" s="115" t="s">
        <v>37</v>
      </c>
      <c r="F67" s="114">
        <v>179.01</v>
      </c>
      <c r="G67" s="114"/>
      <c r="H67" s="114"/>
      <c r="I67" s="114"/>
      <c r="J67" s="114"/>
      <c r="K67" s="114"/>
      <c r="L67" s="114"/>
      <c r="M67" s="114"/>
      <c r="N67" s="114"/>
      <c r="O67" s="114"/>
      <c r="P67" s="114"/>
      <c r="Q67" s="114">
        <v>18.75</v>
      </c>
      <c r="R67" s="114"/>
      <c r="S67" s="114">
        <v>10</v>
      </c>
      <c r="T67" s="114"/>
      <c r="U67" s="114"/>
      <c r="V67" s="114"/>
      <c r="W67" s="115" t="s">
        <v>41</v>
      </c>
      <c r="X67" s="114">
        <v>179.01</v>
      </c>
      <c r="Y67" s="114">
        <v>28.75</v>
      </c>
      <c r="Z67" s="114">
        <v>195.76</v>
      </c>
      <c r="AA67" s="125" t="str">
        <f t="shared" si="1"/>
        <v>否</v>
      </c>
      <c r="AB67" s="115" t="s">
        <v>673</v>
      </c>
      <c r="AC67" s="125" t="str">
        <f t="shared" si="2"/>
        <v>合格</v>
      </c>
      <c r="AD67" s="127"/>
    </row>
    <row r="68" ht="64.8" spans="1:30">
      <c r="A68" s="114">
        <v>24</v>
      </c>
      <c r="B68" s="115" t="s">
        <v>1288</v>
      </c>
      <c r="C68" s="114">
        <v>22251373</v>
      </c>
      <c r="D68" s="115" t="s">
        <v>1243</v>
      </c>
      <c r="E68" s="115" t="s">
        <v>44</v>
      </c>
      <c r="F68" s="114">
        <v>181.47</v>
      </c>
      <c r="G68" s="114"/>
      <c r="H68" s="114"/>
      <c r="I68" s="114"/>
      <c r="J68" s="114"/>
      <c r="K68" s="114"/>
      <c r="L68" s="114"/>
      <c r="M68" s="114"/>
      <c r="N68" s="114"/>
      <c r="O68" s="114"/>
      <c r="P68" s="114"/>
      <c r="Q68" s="114">
        <v>5</v>
      </c>
      <c r="R68" s="114"/>
      <c r="S68" s="114">
        <v>7.5</v>
      </c>
      <c r="T68" s="114"/>
      <c r="U68" s="114"/>
      <c r="V68" s="114" t="s">
        <v>1289</v>
      </c>
      <c r="W68" s="115" t="s">
        <v>41</v>
      </c>
      <c r="X68" s="114">
        <v>181.47</v>
      </c>
      <c r="Y68" s="114">
        <f>5+7.5+1.4</f>
        <v>13.9</v>
      </c>
      <c r="Z68" s="114">
        <f t="shared" ref="Z68:Z76" si="5">X68+Y68</f>
        <v>195.37</v>
      </c>
      <c r="AA68" s="125" t="str">
        <f t="shared" si="1"/>
        <v>否</v>
      </c>
      <c r="AB68" s="125" t="str">
        <f t="shared" ref="AB68:AB84" si="6">IF(Y68&gt;=28.75,"是","否")</f>
        <v>否</v>
      </c>
      <c r="AC68" s="125" t="str">
        <f t="shared" si="2"/>
        <v>合格</v>
      </c>
      <c r="AD68" s="127"/>
    </row>
    <row r="69" ht="25.2" spans="1:30">
      <c r="A69" s="114">
        <v>25</v>
      </c>
      <c r="B69" s="115" t="s">
        <v>1290</v>
      </c>
      <c r="C69" s="114">
        <v>22251358</v>
      </c>
      <c r="D69" s="115" t="s">
        <v>1243</v>
      </c>
      <c r="E69" s="115" t="s">
        <v>37</v>
      </c>
      <c r="F69" s="114">
        <v>175.98</v>
      </c>
      <c r="G69" s="114"/>
      <c r="H69" s="114"/>
      <c r="I69" s="114"/>
      <c r="J69" s="114"/>
      <c r="K69" s="114"/>
      <c r="L69" s="114"/>
      <c r="M69" s="114"/>
      <c r="N69" s="118"/>
      <c r="O69" s="114"/>
      <c r="P69" s="114"/>
      <c r="Q69" s="114">
        <v>7.5</v>
      </c>
      <c r="R69" s="114"/>
      <c r="S69" s="114">
        <v>10</v>
      </c>
      <c r="T69" s="114"/>
      <c r="U69" s="114"/>
      <c r="V69" s="114"/>
      <c r="W69" s="115" t="s">
        <v>41</v>
      </c>
      <c r="X69" s="114">
        <v>175.98</v>
      </c>
      <c r="Y69" s="114">
        <v>17.5</v>
      </c>
      <c r="Z69" s="114">
        <f t="shared" si="5"/>
        <v>193.48</v>
      </c>
      <c r="AA69" s="125" t="str">
        <f t="shared" si="1"/>
        <v>否</v>
      </c>
      <c r="AB69" s="125" t="str">
        <f t="shared" si="6"/>
        <v>否</v>
      </c>
      <c r="AC69" s="125" t="str">
        <f t="shared" si="2"/>
        <v>合格</v>
      </c>
      <c r="AD69" s="127"/>
    </row>
    <row r="70" ht="51.6" spans="1:30">
      <c r="A70" s="114">
        <v>26</v>
      </c>
      <c r="B70" s="115" t="s">
        <v>1291</v>
      </c>
      <c r="C70" s="114">
        <v>22251388</v>
      </c>
      <c r="D70" s="115" t="s">
        <v>1243</v>
      </c>
      <c r="E70" s="115" t="s">
        <v>37</v>
      </c>
      <c r="F70" s="114">
        <v>181.37</v>
      </c>
      <c r="G70" s="114"/>
      <c r="H70" s="114"/>
      <c r="I70" s="114"/>
      <c r="J70" s="114"/>
      <c r="K70" s="114"/>
      <c r="L70" s="114"/>
      <c r="M70" s="114"/>
      <c r="N70" s="114"/>
      <c r="O70" s="114"/>
      <c r="P70" s="114"/>
      <c r="Q70" s="114">
        <v>8</v>
      </c>
      <c r="R70" s="114"/>
      <c r="S70" s="114"/>
      <c r="T70" s="114"/>
      <c r="U70" s="114"/>
      <c r="V70" s="114" t="s">
        <v>1292</v>
      </c>
      <c r="W70" s="114"/>
      <c r="X70" s="114">
        <v>181.37</v>
      </c>
      <c r="Y70" s="114">
        <v>12</v>
      </c>
      <c r="Z70" s="114">
        <f t="shared" si="5"/>
        <v>193.37</v>
      </c>
      <c r="AA70" s="125" t="str">
        <f t="shared" si="1"/>
        <v>否</v>
      </c>
      <c r="AB70" s="125" t="str">
        <f t="shared" si="6"/>
        <v>否</v>
      </c>
      <c r="AC70" s="125" t="str">
        <f t="shared" si="2"/>
        <v>合格</v>
      </c>
      <c r="AD70" s="127"/>
    </row>
    <row r="71" ht="25.2" spans="1:30">
      <c r="A71" s="114">
        <v>27</v>
      </c>
      <c r="B71" s="115" t="s">
        <v>1293</v>
      </c>
      <c r="C71" s="114">
        <v>22251381</v>
      </c>
      <c r="D71" s="115" t="s">
        <v>1243</v>
      </c>
      <c r="E71" s="115" t="s">
        <v>37</v>
      </c>
      <c r="F71" s="114">
        <v>178.14</v>
      </c>
      <c r="G71" s="114"/>
      <c r="H71" s="114"/>
      <c r="I71" s="114"/>
      <c r="J71" s="114"/>
      <c r="K71" s="114"/>
      <c r="L71" s="114"/>
      <c r="M71" s="114"/>
      <c r="N71" s="114"/>
      <c r="O71" s="114"/>
      <c r="P71" s="114"/>
      <c r="Q71" s="114">
        <v>15</v>
      </c>
      <c r="R71" s="114"/>
      <c r="S71" s="114"/>
      <c r="T71" s="114"/>
      <c r="U71" s="114"/>
      <c r="V71" s="114"/>
      <c r="W71" s="115" t="s">
        <v>41</v>
      </c>
      <c r="X71" s="114">
        <v>178.14</v>
      </c>
      <c r="Y71" s="114">
        <v>15</v>
      </c>
      <c r="Z71" s="114">
        <f t="shared" si="5"/>
        <v>193.14</v>
      </c>
      <c r="AA71" s="125" t="str">
        <f t="shared" si="1"/>
        <v>否</v>
      </c>
      <c r="AB71" s="125" t="str">
        <f t="shared" si="6"/>
        <v>否</v>
      </c>
      <c r="AC71" s="125" t="str">
        <f t="shared" si="2"/>
        <v>合格</v>
      </c>
      <c r="AD71" s="127"/>
    </row>
    <row r="72" ht="25.2" spans="1:30">
      <c r="A72" s="114">
        <v>28</v>
      </c>
      <c r="B72" s="115" t="s">
        <v>1294</v>
      </c>
      <c r="C72" s="114">
        <v>22251369</v>
      </c>
      <c r="D72" s="115" t="s">
        <v>1243</v>
      </c>
      <c r="E72" s="115" t="s">
        <v>37</v>
      </c>
      <c r="F72" s="114">
        <v>178.13</v>
      </c>
      <c r="G72" s="114"/>
      <c r="H72" s="114"/>
      <c r="I72" s="114"/>
      <c r="J72" s="114"/>
      <c r="K72" s="114"/>
      <c r="L72" s="114"/>
      <c r="M72" s="114"/>
      <c r="N72" s="114"/>
      <c r="O72" s="114"/>
      <c r="P72" s="114"/>
      <c r="Q72" s="114"/>
      <c r="R72" s="114"/>
      <c r="S72" s="114">
        <v>10</v>
      </c>
      <c r="T72" s="114"/>
      <c r="U72" s="114"/>
      <c r="V72" s="114"/>
      <c r="W72" s="115" t="s">
        <v>41</v>
      </c>
      <c r="X72" s="114">
        <v>178.13</v>
      </c>
      <c r="Y72" s="114">
        <v>10</v>
      </c>
      <c r="Z72" s="114">
        <f t="shared" si="5"/>
        <v>188.13</v>
      </c>
      <c r="AA72" s="125" t="str">
        <f t="shared" si="1"/>
        <v>否</v>
      </c>
      <c r="AB72" s="125" t="str">
        <f t="shared" si="6"/>
        <v>否</v>
      </c>
      <c r="AC72" s="125" t="str">
        <f t="shared" si="2"/>
        <v>合格</v>
      </c>
      <c r="AD72" s="127"/>
    </row>
    <row r="73" ht="25.2" spans="1:30">
      <c r="A73" s="114">
        <v>29</v>
      </c>
      <c r="B73" s="115" t="s">
        <v>1065</v>
      </c>
      <c r="C73" s="114">
        <v>22251371</v>
      </c>
      <c r="D73" s="115" t="s">
        <v>1243</v>
      </c>
      <c r="E73" s="115" t="s">
        <v>37</v>
      </c>
      <c r="F73" s="114">
        <v>172.67</v>
      </c>
      <c r="G73" s="114"/>
      <c r="H73" s="114"/>
      <c r="I73" s="114"/>
      <c r="J73" s="114"/>
      <c r="K73" s="114"/>
      <c r="L73" s="114"/>
      <c r="M73" s="114"/>
      <c r="N73" s="114"/>
      <c r="O73" s="114"/>
      <c r="P73" s="114"/>
      <c r="Q73" s="114">
        <v>15</v>
      </c>
      <c r="R73" s="114"/>
      <c r="S73" s="114"/>
      <c r="T73" s="114"/>
      <c r="U73" s="114"/>
      <c r="V73" s="114"/>
      <c r="W73" s="115" t="s">
        <v>41</v>
      </c>
      <c r="X73" s="114">
        <v>172.67</v>
      </c>
      <c r="Y73" s="114">
        <v>15</v>
      </c>
      <c r="Z73" s="114">
        <f t="shared" si="5"/>
        <v>187.67</v>
      </c>
      <c r="AA73" s="125" t="str">
        <f t="shared" si="1"/>
        <v>否</v>
      </c>
      <c r="AB73" s="125" t="str">
        <f t="shared" si="6"/>
        <v>否</v>
      </c>
      <c r="AC73" s="125" t="str">
        <f t="shared" si="2"/>
        <v>合格</v>
      </c>
      <c r="AD73" s="127"/>
    </row>
    <row r="74" ht="51.6" spans="1:30">
      <c r="A74" s="114">
        <v>30</v>
      </c>
      <c r="B74" s="115" t="s">
        <v>1295</v>
      </c>
      <c r="C74" s="114">
        <v>22251375</v>
      </c>
      <c r="D74" s="115" t="s">
        <v>1243</v>
      </c>
      <c r="E74" s="115" t="s">
        <v>44</v>
      </c>
      <c r="F74" s="114">
        <v>180.76</v>
      </c>
      <c r="G74" s="114"/>
      <c r="H74" s="114"/>
      <c r="I74" s="114"/>
      <c r="J74" s="114"/>
      <c r="K74" s="114"/>
      <c r="L74" s="114"/>
      <c r="M74" s="114" t="s">
        <v>1296</v>
      </c>
      <c r="N74" s="114"/>
      <c r="O74" s="114"/>
      <c r="P74" s="114"/>
      <c r="Q74" s="114"/>
      <c r="R74" s="114"/>
      <c r="S74" s="114"/>
      <c r="T74" s="114"/>
      <c r="U74" s="114"/>
      <c r="V74" s="114" t="s">
        <v>1297</v>
      </c>
      <c r="W74" s="115" t="s">
        <v>41</v>
      </c>
      <c r="X74" s="114">
        <v>183.96</v>
      </c>
      <c r="Y74" s="114">
        <v>1.7</v>
      </c>
      <c r="Z74" s="114">
        <f t="shared" si="5"/>
        <v>185.66</v>
      </c>
      <c r="AA74" s="125" t="str">
        <f t="shared" si="1"/>
        <v>是</v>
      </c>
      <c r="AB74" s="125" t="str">
        <f t="shared" si="6"/>
        <v>否</v>
      </c>
      <c r="AC74" s="125" t="str">
        <f t="shared" si="2"/>
        <v>合格</v>
      </c>
      <c r="AD74" s="127"/>
    </row>
    <row r="75" ht="26.4" spans="1:30">
      <c r="A75" s="114">
        <v>31</v>
      </c>
      <c r="B75" s="115" t="s">
        <v>1298</v>
      </c>
      <c r="C75" s="114">
        <v>22251362</v>
      </c>
      <c r="D75" s="115" t="s">
        <v>1243</v>
      </c>
      <c r="E75" s="115" t="s">
        <v>37</v>
      </c>
      <c r="F75" s="114">
        <v>178.31</v>
      </c>
      <c r="G75" s="114"/>
      <c r="H75" s="114"/>
      <c r="I75" s="114"/>
      <c r="J75" s="114"/>
      <c r="K75" s="114"/>
      <c r="L75" s="114" t="s">
        <v>1299</v>
      </c>
      <c r="M75" s="114"/>
      <c r="N75" s="114"/>
      <c r="O75" s="114"/>
      <c r="P75" s="114"/>
      <c r="Q75" s="114">
        <v>5</v>
      </c>
      <c r="R75" s="114"/>
      <c r="S75" s="114"/>
      <c r="T75" s="114"/>
      <c r="U75" s="114"/>
      <c r="V75" s="114"/>
      <c r="W75" s="115" t="s">
        <v>41</v>
      </c>
      <c r="X75" s="114">
        <v>179.81</v>
      </c>
      <c r="Y75" s="114">
        <v>5</v>
      </c>
      <c r="Z75" s="114">
        <f t="shared" si="5"/>
        <v>184.81</v>
      </c>
      <c r="AA75" s="125" t="str">
        <f t="shared" si="1"/>
        <v>否</v>
      </c>
      <c r="AB75" s="125" t="str">
        <f t="shared" si="6"/>
        <v>否</v>
      </c>
      <c r="AC75" s="125" t="str">
        <f t="shared" si="2"/>
        <v>合格</v>
      </c>
      <c r="AD75" s="127"/>
    </row>
    <row r="76" ht="25.2" spans="1:30">
      <c r="A76" s="114">
        <v>32</v>
      </c>
      <c r="B76" s="115" t="s">
        <v>1300</v>
      </c>
      <c r="C76" s="114">
        <v>22251368</v>
      </c>
      <c r="D76" s="115" t="s">
        <v>1243</v>
      </c>
      <c r="E76" s="115" t="s">
        <v>37</v>
      </c>
      <c r="F76" s="114">
        <v>181.78</v>
      </c>
      <c r="G76" s="114"/>
      <c r="H76" s="114"/>
      <c r="I76" s="114"/>
      <c r="J76" s="114"/>
      <c r="K76" s="114"/>
      <c r="L76" s="114"/>
      <c r="M76" s="114"/>
      <c r="N76" s="114"/>
      <c r="O76" s="114"/>
      <c r="P76" s="114"/>
      <c r="Q76" s="114"/>
      <c r="R76" s="114"/>
      <c r="S76" s="114"/>
      <c r="T76" s="114"/>
      <c r="U76" s="114"/>
      <c r="V76" s="114"/>
      <c r="W76" s="115" t="s">
        <v>41</v>
      </c>
      <c r="X76" s="114">
        <v>182.98</v>
      </c>
      <c r="Y76" s="114"/>
      <c r="Z76" s="114">
        <f t="shared" si="5"/>
        <v>182.98</v>
      </c>
      <c r="AA76" s="125" t="str">
        <f t="shared" si="1"/>
        <v>是</v>
      </c>
      <c r="AB76" s="125" t="str">
        <f t="shared" si="6"/>
        <v>否</v>
      </c>
      <c r="AC76" s="125" t="str">
        <f t="shared" si="2"/>
        <v>合格</v>
      </c>
      <c r="AD76" s="127"/>
    </row>
    <row r="77" ht="25.2" spans="1:30">
      <c r="A77" s="114">
        <v>33</v>
      </c>
      <c r="B77" s="115" t="s">
        <v>1301</v>
      </c>
      <c r="C77" s="114">
        <v>22251360</v>
      </c>
      <c r="D77" s="115" t="s">
        <v>1243</v>
      </c>
      <c r="E77" s="115" t="s">
        <v>37</v>
      </c>
      <c r="F77" s="114">
        <v>180.1</v>
      </c>
      <c r="G77" s="114"/>
      <c r="H77" s="114"/>
      <c r="I77" s="114"/>
      <c r="J77" s="114"/>
      <c r="K77" s="114"/>
      <c r="L77" s="114"/>
      <c r="M77" s="114"/>
      <c r="N77" s="114"/>
      <c r="O77" s="114"/>
      <c r="P77" s="114"/>
      <c r="Q77" s="114"/>
      <c r="R77" s="114"/>
      <c r="S77" s="114"/>
      <c r="T77" s="114"/>
      <c r="U77" s="114"/>
      <c r="V77" s="114"/>
      <c r="W77" s="115" t="s">
        <v>41</v>
      </c>
      <c r="X77" s="114">
        <v>180.1</v>
      </c>
      <c r="Y77" s="114"/>
      <c r="Z77" s="114">
        <v>180.1</v>
      </c>
      <c r="AA77" s="125" t="str">
        <f t="shared" si="1"/>
        <v>否</v>
      </c>
      <c r="AB77" s="125" t="str">
        <f t="shared" si="6"/>
        <v>否</v>
      </c>
      <c r="AC77" s="125" t="str">
        <f t="shared" si="2"/>
        <v>合格</v>
      </c>
      <c r="AD77" s="127"/>
    </row>
    <row r="78" ht="25.2" spans="1:30">
      <c r="A78" s="114">
        <v>34</v>
      </c>
      <c r="B78" s="115" t="s">
        <v>1302</v>
      </c>
      <c r="C78" s="114">
        <v>22251384</v>
      </c>
      <c r="D78" s="115" t="s">
        <v>1243</v>
      </c>
      <c r="E78" s="115" t="s">
        <v>44</v>
      </c>
      <c r="F78" s="114">
        <v>179.7</v>
      </c>
      <c r="G78" s="114"/>
      <c r="H78" s="114"/>
      <c r="I78" s="114"/>
      <c r="J78" s="114"/>
      <c r="K78" s="114"/>
      <c r="L78" s="114"/>
      <c r="M78" s="114"/>
      <c r="N78" s="114"/>
      <c r="O78" s="114"/>
      <c r="P78" s="114"/>
      <c r="Q78" s="114"/>
      <c r="R78" s="114"/>
      <c r="S78" s="114"/>
      <c r="T78" s="114"/>
      <c r="U78" s="114"/>
      <c r="V78" s="114"/>
      <c r="W78" s="115" t="s">
        <v>41</v>
      </c>
      <c r="X78" s="114">
        <v>179.7</v>
      </c>
      <c r="Y78" s="114"/>
      <c r="Z78" s="114">
        <f>X78+Y78</f>
        <v>179.7</v>
      </c>
      <c r="AA78" s="125" t="str">
        <f t="shared" si="1"/>
        <v>否</v>
      </c>
      <c r="AB78" s="125" t="str">
        <f t="shared" si="6"/>
        <v>否</v>
      </c>
      <c r="AC78" s="125" t="str">
        <f t="shared" si="2"/>
        <v>合格</v>
      </c>
      <c r="AD78" s="127"/>
    </row>
    <row r="79" ht="25.2" spans="1:30">
      <c r="A79" s="114">
        <v>35</v>
      </c>
      <c r="B79" s="115" t="s">
        <v>1303</v>
      </c>
      <c r="C79" s="114">
        <v>22251364</v>
      </c>
      <c r="D79" s="115" t="s">
        <v>1243</v>
      </c>
      <c r="E79" s="115" t="s">
        <v>37</v>
      </c>
      <c r="F79" s="114">
        <v>177.23</v>
      </c>
      <c r="G79" s="114"/>
      <c r="H79" s="114"/>
      <c r="I79" s="114" t="s">
        <v>165</v>
      </c>
      <c r="J79" s="114"/>
      <c r="K79" s="114"/>
      <c r="L79" s="114"/>
      <c r="M79" s="114"/>
      <c r="N79" s="114"/>
      <c r="O79" s="114"/>
      <c r="P79" s="114"/>
      <c r="Q79" s="114"/>
      <c r="R79" s="114"/>
      <c r="S79" s="114"/>
      <c r="T79" s="114"/>
      <c r="U79" s="114"/>
      <c r="V79" s="114"/>
      <c r="W79" s="115" t="s">
        <v>41</v>
      </c>
      <c r="X79" s="114">
        <v>178.43</v>
      </c>
      <c r="Y79" s="114"/>
      <c r="Z79" s="114">
        <v>178.43</v>
      </c>
      <c r="AA79" s="125" t="str">
        <f t="shared" si="1"/>
        <v>否</v>
      </c>
      <c r="AB79" s="125" t="str">
        <f t="shared" si="6"/>
        <v>否</v>
      </c>
      <c r="AC79" s="125" t="str">
        <f t="shared" si="2"/>
        <v>合格</v>
      </c>
      <c r="AD79" s="127"/>
    </row>
    <row r="80" ht="25.2" spans="1:30">
      <c r="A80" s="114">
        <v>36</v>
      </c>
      <c r="B80" s="115" t="s">
        <v>1304</v>
      </c>
      <c r="C80" s="114">
        <v>22251386</v>
      </c>
      <c r="D80" s="115" t="s">
        <v>1243</v>
      </c>
      <c r="E80" s="115" t="s">
        <v>37</v>
      </c>
      <c r="F80" s="114">
        <v>176.98</v>
      </c>
      <c r="G80" s="114"/>
      <c r="H80" s="114"/>
      <c r="I80" s="114"/>
      <c r="J80" s="114"/>
      <c r="K80" s="114"/>
      <c r="L80" s="114"/>
      <c r="M80" s="114"/>
      <c r="N80" s="114"/>
      <c r="O80" s="114"/>
      <c r="P80" s="114"/>
      <c r="Q80" s="114"/>
      <c r="R80" s="114"/>
      <c r="S80" s="114"/>
      <c r="T80" s="114"/>
      <c r="U80" s="114"/>
      <c r="V80" s="114"/>
      <c r="W80" s="115" t="s">
        <v>41</v>
      </c>
      <c r="X80" s="114">
        <v>176.98</v>
      </c>
      <c r="Y80" s="114"/>
      <c r="Z80" s="114">
        <f>X80+Y80</f>
        <v>176.98</v>
      </c>
      <c r="AA80" s="125" t="str">
        <f t="shared" si="1"/>
        <v>否</v>
      </c>
      <c r="AB80" s="125" t="str">
        <f t="shared" si="6"/>
        <v>否</v>
      </c>
      <c r="AC80" s="125" t="str">
        <f t="shared" si="2"/>
        <v>合格</v>
      </c>
      <c r="AD80" s="127"/>
    </row>
    <row r="81" ht="25.2" spans="1:30">
      <c r="A81" s="114">
        <v>37</v>
      </c>
      <c r="B81" s="115" t="s">
        <v>1305</v>
      </c>
      <c r="C81" s="114">
        <v>22251363</v>
      </c>
      <c r="D81" s="115" t="s">
        <v>1243</v>
      </c>
      <c r="E81" s="115" t="s">
        <v>37</v>
      </c>
      <c r="F81" s="114">
        <v>175.78</v>
      </c>
      <c r="G81" s="114"/>
      <c r="H81" s="114"/>
      <c r="I81" s="114"/>
      <c r="J81" s="114"/>
      <c r="K81" s="114"/>
      <c r="L81" s="114"/>
      <c r="M81" s="114"/>
      <c r="N81" s="114"/>
      <c r="O81" s="114"/>
      <c r="P81" s="114"/>
      <c r="Q81" s="114"/>
      <c r="R81" s="114"/>
      <c r="S81" s="114"/>
      <c r="T81" s="114"/>
      <c r="U81" s="114"/>
      <c r="V81" s="114"/>
      <c r="W81" s="115" t="s">
        <v>41</v>
      </c>
      <c r="X81" s="114">
        <v>175.78</v>
      </c>
      <c r="Y81" s="114"/>
      <c r="Z81" s="114">
        <v>175.78</v>
      </c>
      <c r="AA81" s="125" t="str">
        <f t="shared" si="1"/>
        <v>否</v>
      </c>
      <c r="AB81" s="125" t="str">
        <f t="shared" si="6"/>
        <v>否</v>
      </c>
      <c r="AC81" s="125" t="str">
        <f t="shared" si="2"/>
        <v>合格</v>
      </c>
      <c r="AD81" s="127"/>
    </row>
    <row r="82" ht="25.2" spans="1:30">
      <c r="A82" s="114">
        <v>38</v>
      </c>
      <c r="B82" s="115" t="s">
        <v>1306</v>
      </c>
      <c r="C82" s="114">
        <v>22251366</v>
      </c>
      <c r="D82" s="115" t="s">
        <v>1243</v>
      </c>
      <c r="E82" s="115" t="s">
        <v>37</v>
      </c>
      <c r="F82" s="114">
        <v>174.99</v>
      </c>
      <c r="G82" s="114"/>
      <c r="H82" s="114"/>
      <c r="I82" s="114"/>
      <c r="J82" s="114"/>
      <c r="K82" s="114"/>
      <c r="L82" s="114"/>
      <c r="M82" s="114"/>
      <c r="N82" s="114"/>
      <c r="O82" s="114"/>
      <c r="P82" s="114"/>
      <c r="Q82" s="114"/>
      <c r="R82" s="114"/>
      <c r="S82" s="114"/>
      <c r="T82" s="114"/>
      <c r="U82" s="114"/>
      <c r="V82" s="114"/>
      <c r="W82" s="115" t="s">
        <v>41</v>
      </c>
      <c r="X82" s="114">
        <v>174.99</v>
      </c>
      <c r="Y82" s="114"/>
      <c r="Z82" s="114">
        <v>174.99</v>
      </c>
      <c r="AA82" s="125" t="str">
        <f t="shared" si="1"/>
        <v>否</v>
      </c>
      <c r="AB82" s="125" t="str">
        <f t="shared" si="6"/>
        <v>否</v>
      </c>
      <c r="AC82" s="125" t="str">
        <f t="shared" si="2"/>
        <v>合格</v>
      </c>
      <c r="AD82" s="127"/>
    </row>
    <row r="83" ht="25.2" spans="1:30">
      <c r="A83" s="114">
        <v>39</v>
      </c>
      <c r="B83" s="115" t="s">
        <v>1307</v>
      </c>
      <c r="C83" s="114">
        <v>22251365</v>
      </c>
      <c r="D83" s="115" t="s">
        <v>1243</v>
      </c>
      <c r="E83" s="115" t="s">
        <v>37</v>
      </c>
      <c r="F83" s="114">
        <v>176.53</v>
      </c>
      <c r="G83" s="114"/>
      <c r="H83" s="114"/>
      <c r="I83" s="114"/>
      <c r="J83" s="114"/>
      <c r="K83" s="114"/>
      <c r="L83" s="114"/>
      <c r="M83" s="114"/>
      <c r="N83" s="114"/>
      <c r="O83" s="114"/>
      <c r="P83" s="114"/>
      <c r="Q83" s="114"/>
      <c r="R83" s="114"/>
      <c r="S83" s="114"/>
      <c r="T83" s="114"/>
      <c r="U83" s="114"/>
      <c r="V83" s="114"/>
      <c r="W83" s="115" t="s">
        <v>41</v>
      </c>
      <c r="X83" s="114">
        <v>176.53</v>
      </c>
      <c r="Y83" s="114"/>
      <c r="Z83" s="114">
        <v>173.99</v>
      </c>
      <c r="AA83" s="125" t="str">
        <f t="shared" si="1"/>
        <v>否</v>
      </c>
      <c r="AB83" s="125" t="str">
        <f t="shared" si="6"/>
        <v>否</v>
      </c>
      <c r="AC83" s="125" t="str">
        <f t="shared" si="2"/>
        <v>合格</v>
      </c>
      <c r="AD83" s="127"/>
    </row>
    <row r="84" ht="25.2" spans="1:30">
      <c r="A84" s="114">
        <v>40</v>
      </c>
      <c r="B84" s="115" t="s">
        <v>1308</v>
      </c>
      <c r="C84" s="114">
        <v>22251377</v>
      </c>
      <c r="D84" s="115" t="s">
        <v>1243</v>
      </c>
      <c r="E84" s="115" t="s">
        <v>37</v>
      </c>
      <c r="F84" s="114">
        <v>173.24</v>
      </c>
      <c r="G84" s="114"/>
      <c r="H84" s="114"/>
      <c r="I84" s="114"/>
      <c r="J84" s="114"/>
      <c r="K84" s="114"/>
      <c r="L84" s="114"/>
      <c r="M84" s="114"/>
      <c r="N84" s="114"/>
      <c r="O84" s="114"/>
      <c r="P84" s="114"/>
      <c r="Q84" s="114"/>
      <c r="R84" s="114"/>
      <c r="S84" s="114"/>
      <c r="T84" s="114"/>
      <c r="U84" s="114"/>
      <c r="V84" s="114"/>
      <c r="W84" s="115" t="s">
        <v>41</v>
      </c>
      <c r="X84" s="114">
        <v>173.24</v>
      </c>
      <c r="Y84" s="114"/>
      <c r="Z84" s="114">
        <f>X84+Y84</f>
        <v>173.24</v>
      </c>
      <c r="AA84" s="125" t="str">
        <f t="shared" si="1"/>
        <v>否</v>
      </c>
      <c r="AB84" s="125" t="str">
        <f t="shared" si="6"/>
        <v>否</v>
      </c>
      <c r="AC84" s="125" t="str">
        <f t="shared" si="2"/>
        <v>合格</v>
      </c>
      <c r="AD84" s="127"/>
    </row>
  </sheetData>
  <sortState ref="A45:AD84">
    <sortCondition ref="Z45:Z84" descending="1"/>
  </sortState>
  <mergeCells count="13">
    <mergeCell ref="A1:AD1"/>
    <mergeCell ref="F2:P2"/>
    <mergeCell ref="Q2:V2"/>
    <mergeCell ref="W2:Z2"/>
    <mergeCell ref="A2:A3"/>
    <mergeCell ref="B2:B3"/>
    <mergeCell ref="C2:C3"/>
    <mergeCell ref="D2:D3"/>
    <mergeCell ref="E2:E3"/>
    <mergeCell ref="AA2:AA3"/>
    <mergeCell ref="AB2:AB3"/>
    <mergeCell ref="AC2:AC3"/>
    <mergeCell ref="AD2:AD3"/>
  </mergeCells>
  <conditionalFormatting sqref="Z4:Z43">
    <cfRule type="colorScale" priority="2">
      <colorScale>
        <cfvo type="min"/>
        <cfvo type="percentile" val="50"/>
        <cfvo type="max"/>
        <color rgb="FF63BE7B"/>
        <color rgb="FFFCFCFF"/>
        <color rgb="FFF8696B"/>
      </colorScale>
    </cfRule>
  </conditionalFormatting>
  <conditionalFormatting sqref="Z45:Z84">
    <cfRule type="colorScale" priority="1">
      <colorScale>
        <cfvo type="min"/>
        <cfvo type="percentile" val="50"/>
        <cfvo type="max"/>
        <color rgb="FF63BE7B"/>
        <color rgb="FFFCFCFF"/>
        <color rgb="FFF8696B"/>
      </colorScale>
    </cfRule>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422"/>
  <sheetViews>
    <sheetView zoomScale="70" zoomScaleNormal="70" workbookViewId="0">
      <selection activeCell="Z422" sqref="A1:Z422"/>
    </sheetView>
  </sheetViews>
  <sheetFormatPr defaultColWidth="8.88888888888889" defaultRowHeight="14.4"/>
  <cols>
    <col min="2" max="4" width="9.66666666666667"/>
    <col min="9" max="9" width="15.2222222222222"/>
    <col min="12" max="12" width="16.4444444444444"/>
    <col min="15" max="15" width="14.1111111111111"/>
    <col min="16" max="16" width="16.4444444444444"/>
  </cols>
  <sheetData>
    <row r="1" ht="15.6" spans="1:26">
      <c r="A1" s="1" t="s">
        <v>1309</v>
      </c>
      <c r="B1" s="1"/>
      <c r="C1" s="1"/>
      <c r="D1" s="1"/>
      <c r="E1" s="2" t="s">
        <v>1310</v>
      </c>
      <c r="F1" s="3"/>
      <c r="G1" s="1" t="s">
        <v>1311</v>
      </c>
      <c r="H1" s="1"/>
      <c r="I1" s="1"/>
      <c r="J1" s="1"/>
      <c r="K1" s="1"/>
      <c r="L1" s="1"/>
      <c r="M1" s="1" t="s">
        <v>22</v>
      </c>
      <c r="N1" s="1"/>
      <c r="O1" s="1"/>
      <c r="P1" s="1"/>
      <c r="Q1" s="1"/>
      <c r="R1" s="1"/>
      <c r="S1" s="1" t="s">
        <v>21</v>
      </c>
      <c r="T1" s="1"/>
      <c r="U1" s="1"/>
      <c r="V1" s="1"/>
      <c r="W1" s="1"/>
      <c r="X1" s="33" t="s">
        <v>1312</v>
      </c>
      <c r="Y1" s="2" t="s">
        <v>24</v>
      </c>
      <c r="Z1" s="3"/>
    </row>
    <row r="2" ht="180" spans="1:26">
      <c r="A2" s="4" t="s">
        <v>2</v>
      </c>
      <c r="B2" s="4" t="s">
        <v>1313</v>
      </c>
      <c r="C2" s="4" t="s">
        <v>3</v>
      </c>
      <c r="D2" s="4" t="s">
        <v>5</v>
      </c>
      <c r="E2" s="5" t="s">
        <v>1314</v>
      </c>
      <c r="F2" s="5" t="s">
        <v>1315</v>
      </c>
      <c r="G2" s="4" t="s">
        <v>1316</v>
      </c>
      <c r="H2" s="4" t="s">
        <v>1317</v>
      </c>
      <c r="I2" s="4" t="s">
        <v>1318</v>
      </c>
      <c r="J2" s="5" t="s">
        <v>1319</v>
      </c>
      <c r="K2" s="5" t="s">
        <v>1320</v>
      </c>
      <c r="L2" s="13" t="s">
        <v>1321</v>
      </c>
      <c r="M2" s="5" t="s">
        <v>1322</v>
      </c>
      <c r="N2" s="5" t="s">
        <v>1323</v>
      </c>
      <c r="O2" s="5" t="s">
        <v>1324</v>
      </c>
      <c r="P2" s="5" t="s">
        <v>1325</v>
      </c>
      <c r="Q2" s="5" t="s">
        <v>1320</v>
      </c>
      <c r="R2" s="13" t="s">
        <v>1321</v>
      </c>
      <c r="S2" s="5" t="s">
        <v>1326</v>
      </c>
      <c r="T2" s="5" t="s">
        <v>1327</v>
      </c>
      <c r="U2" s="5" t="s">
        <v>1328</v>
      </c>
      <c r="V2" s="5" t="s">
        <v>1320</v>
      </c>
      <c r="W2" s="13" t="s">
        <v>1321</v>
      </c>
      <c r="X2" s="34"/>
      <c r="Y2" s="36" t="s">
        <v>1329</v>
      </c>
      <c r="Z2" s="37" t="s">
        <v>1330</v>
      </c>
    </row>
    <row r="3" ht="118.8" spans="1:26">
      <c r="A3" s="6" t="s">
        <v>1331</v>
      </c>
      <c r="B3" s="6" t="s">
        <v>36</v>
      </c>
      <c r="C3" s="6">
        <v>12151006</v>
      </c>
      <c r="D3" s="6" t="s">
        <v>793</v>
      </c>
      <c r="E3" s="7"/>
      <c r="F3" s="7"/>
      <c r="G3" s="7" t="s">
        <v>1332</v>
      </c>
      <c r="H3" s="7" t="s">
        <v>1333</v>
      </c>
      <c r="I3" s="14" t="s">
        <v>1334</v>
      </c>
      <c r="J3" s="7" t="s">
        <v>1335</v>
      </c>
      <c r="K3" s="7" t="s">
        <v>1336</v>
      </c>
      <c r="L3" s="15" t="s">
        <v>1337</v>
      </c>
      <c r="M3" s="7"/>
      <c r="N3" s="7"/>
      <c r="O3" s="7"/>
      <c r="P3" s="7"/>
      <c r="Q3" s="7"/>
      <c r="R3" s="7"/>
      <c r="S3" s="7"/>
      <c r="T3" s="7"/>
      <c r="U3" s="7"/>
      <c r="V3" s="7"/>
      <c r="W3" s="7"/>
      <c r="X3" s="7"/>
      <c r="Y3" s="7"/>
      <c r="Z3" s="7"/>
    </row>
    <row r="4" ht="92.4" spans="1:26">
      <c r="A4" s="6" t="s">
        <v>1331</v>
      </c>
      <c r="B4" s="6" t="s">
        <v>36</v>
      </c>
      <c r="C4" s="6">
        <v>12151006</v>
      </c>
      <c r="D4" s="6" t="s">
        <v>793</v>
      </c>
      <c r="E4" s="7"/>
      <c r="F4" s="7"/>
      <c r="G4" s="7" t="s">
        <v>1338</v>
      </c>
      <c r="H4" s="7" t="s">
        <v>1339</v>
      </c>
      <c r="I4" s="14" t="s">
        <v>1340</v>
      </c>
      <c r="J4" s="7" t="s">
        <v>1341</v>
      </c>
      <c r="K4" s="7" t="s">
        <v>1342</v>
      </c>
      <c r="L4" s="15" t="s">
        <v>1343</v>
      </c>
      <c r="M4" s="7"/>
      <c r="N4" s="7"/>
      <c r="O4" s="7"/>
      <c r="P4" s="7"/>
      <c r="Q4" s="7"/>
      <c r="R4" s="7"/>
      <c r="S4" s="7"/>
      <c r="T4" s="7"/>
      <c r="U4" s="7"/>
      <c r="V4" s="7"/>
      <c r="W4" s="7"/>
      <c r="X4" s="7"/>
      <c r="Y4" s="7"/>
      <c r="Z4" s="7"/>
    </row>
    <row r="5" ht="49.2" spans="1:26">
      <c r="A5" s="6" t="s">
        <v>1331</v>
      </c>
      <c r="B5" s="6" t="s">
        <v>36</v>
      </c>
      <c r="C5" s="6">
        <v>12151006</v>
      </c>
      <c r="D5" s="6" t="s">
        <v>793</v>
      </c>
      <c r="E5" s="7"/>
      <c r="F5" s="7"/>
      <c r="G5" s="7"/>
      <c r="H5" s="7"/>
      <c r="I5" s="7"/>
      <c r="J5" s="7"/>
      <c r="K5" s="7"/>
      <c r="L5" s="7"/>
      <c r="M5" s="7"/>
      <c r="N5" s="7"/>
      <c r="O5" s="7"/>
      <c r="P5" s="7"/>
      <c r="Q5" s="7"/>
      <c r="R5" s="7"/>
      <c r="S5" s="7" t="s">
        <v>1344</v>
      </c>
      <c r="T5" s="6" t="s">
        <v>1345</v>
      </c>
      <c r="U5" s="6" t="s">
        <v>1346</v>
      </c>
      <c r="V5" s="6" t="s">
        <v>1347</v>
      </c>
      <c r="W5" s="15" t="s">
        <v>1348</v>
      </c>
      <c r="X5" s="7"/>
      <c r="Y5" s="7"/>
      <c r="Z5" s="7"/>
    </row>
    <row r="6" ht="145.2" spans="1:26">
      <c r="A6" s="6" t="s">
        <v>1349</v>
      </c>
      <c r="B6" s="6" t="s">
        <v>36</v>
      </c>
      <c r="C6" s="6">
        <v>12151003</v>
      </c>
      <c r="D6" s="6" t="s">
        <v>781</v>
      </c>
      <c r="E6" s="7"/>
      <c r="F6" s="7"/>
      <c r="G6" s="7" t="s">
        <v>1350</v>
      </c>
      <c r="H6" s="7" t="s">
        <v>1351</v>
      </c>
      <c r="I6" s="7" t="s">
        <v>1352</v>
      </c>
      <c r="J6" s="7" t="s">
        <v>1353</v>
      </c>
      <c r="K6" s="7" t="s">
        <v>1354</v>
      </c>
      <c r="L6" s="15" t="s">
        <v>1355</v>
      </c>
      <c r="M6" s="7"/>
      <c r="N6" s="7"/>
      <c r="O6" s="7"/>
      <c r="P6" s="7"/>
      <c r="Q6" s="7"/>
      <c r="R6" s="7"/>
      <c r="S6" s="7"/>
      <c r="T6" s="7"/>
      <c r="U6" s="7"/>
      <c r="V6" s="7"/>
      <c r="W6" s="7"/>
      <c r="X6" s="7"/>
      <c r="Y6" s="7"/>
      <c r="Z6" s="7"/>
    </row>
    <row r="7" ht="118.8" spans="1:26">
      <c r="A7" s="6" t="s">
        <v>1349</v>
      </c>
      <c r="B7" s="6" t="s">
        <v>36</v>
      </c>
      <c r="C7" s="6">
        <v>12151003</v>
      </c>
      <c r="D7" s="6" t="s">
        <v>781</v>
      </c>
      <c r="E7" s="7"/>
      <c r="F7" s="7"/>
      <c r="G7" s="7" t="s">
        <v>1356</v>
      </c>
      <c r="H7" s="7" t="s">
        <v>1357</v>
      </c>
      <c r="I7" s="16">
        <v>44927</v>
      </c>
      <c r="J7" s="7" t="s">
        <v>1358</v>
      </c>
      <c r="K7" s="7" t="s">
        <v>1359</v>
      </c>
      <c r="L7" s="15" t="s">
        <v>1360</v>
      </c>
      <c r="M7" s="7"/>
      <c r="N7" s="7"/>
      <c r="O7" s="7"/>
      <c r="P7" s="7"/>
      <c r="Q7" s="7"/>
      <c r="R7" s="7"/>
      <c r="S7" s="7"/>
      <c r="T7" s="7"/>
      <c r="U7" s="7"/>
      <c r="V7" s="7"/>
      <c r="W7" s="7"/>
      <c r="X7" s="7"/>
      <c r="Y7" s="7"/>
      <c r="Z7" s="7"/>
    </row>
    <row r="8" ht="145.2" spans="1:26">
      <c r="A8" s="6" t="s">
        <v>1361</v>
      </c>
      <c r="B8" s="6" t="s">
        <v>36</v>
      </c>
      <c r="C8" s="6">
        <v>12151012</v>
      </c>
      <c r="D8" s="6" t="s">
        <v>1362</v>
      </c>
      <c r="E8" s="7"/>
      <c r="F8" s="7"/>
      <c r="G8" s="7" t="s">
        <v>1363</v>
      </c>
      <c r="H8" s="7" t="s">
        <v>1364</v>
      </c>
      <c r="I8" s="7" t="s">
        <v>1352</v>
      </c>
      <c r="J8" s="7" t="s">
        <v>1353</v>
      </c>
      <c r="K8" s="7" t="s">
        <v>1365</v>
      </c>
      <c r="L8" s="15">
        <v>1</v>
      </c>
      <c r="M8" s="7"/>
      <c r="N8" s="7"/>
      <c r="O8" s="7"/>
      <c r="P8" s="7"/>
      <c r="Q8" s="7"/>
      <c r="R8" s="7"/>
      <c r="S8" s="7"/>
      <c r="T8" s="7"/>
      <c r="U8" s="7"/>
      <c r="V8" s="7"/>
      <c r="W8" s="7"/>
      <c r="X8" s="7"/>
      <c r="Y8" s="7"/>
      <c r="Z8" s="7"/>
    </row>
    <row r="9" ht="118.8" spans="1:26">
      <c r="A9" s="6" t="s">
        <v>1366</v>
      </c>
      <c r="B9" s="6" t="s">
        <v>36</v>
      </c>
      <c r="C9" s="6">
        <v>12151011</v>
      </c>
      <c r="D9" s="6" t="s">
        <v>793</v>
      </c>
      <c r="E9" s="7"/>
      <c r="F9" s="7"/>
      <c r="G9" s="7" t="s">
        <v>1367</v>
      </c>
      <c r="H9" s="7" t="s">
        <v>1368</v>
      </c>
      <c r="I9" s="17">
        <v>44986</v>
      </c>
      <c r="J9" s="7" t="s">
        <v>1358</v>
      </c>
      <c r="K9" s="7" t="s">
        <v>1369</v>
      </c>
      <c r="L9" s="15">
        <v>1</v>
      </c>
      <c r="M9" s="7"/>
      <c r="N9" s="7"/>
      <c r="O9" s="7"/>
      <c r="P9" s="7"/>
      <c r="Q9" s="7"/>
      <c r="R9" s="7"/>
      <c r="S9" s="7"/>
      <c r="T9" s="7"/>
      <c r="U9" s="7"/>
      <c r="V9" s="7"/>
      <c r="W9" s="7"/>
      <c r="X9" s="7"/>
      <c r="Y9" s="7"/>
      <c r="Z9" s="7"/>
    </row>
    <row r="10" ht="92.4" spans="1:26">
      <c r="A10" s="6" t="s">
        <v>1366</v>
      </c>
      <c r="B10" s="6" t="s">
        <v>36</v>
      </c>
      <c r="C10" s="6">
        <v>12151011</v>
      </c>
      <c r="D10" s="6" t="s">
        <v>793</v>
      </c>
      <c r="E10" s="7"/>
      <c r="F10" s="7"/>
      <c r="G10" s="7" t="s">
        <v>1370</v>
      </c>
      <c r="H10" s="7" t="s">
        <v>1339</v>
      </c>
      <c r="I10" s="7"/>
      <c r="J10" s="7" t="s">
        <v>1371</v>
      </c>
      <c r="K10" s="7" t="s">
        <v>1369</v>
      </c>
      <c r="L10" s="15">
        <v>1</v>
      </c>
      <c r="M10" s="7"/>
      <c r="N10" s="7"/>
      <c r="O10" s="7"/>
      <c r="P10" s="7"/>
      <c r="Q10" s="7"/>
      <c r="R10" s="7"/>
      <c r="S10" s="7"/>
      <c r="T10" s="7"/>
      <c r="U10" s="7"/>
      <c r="V10" s="7"/>
      <c r="W10" s="7"/>
      <c r="X10" s="7"/>
      <c r="Y10" s="7"/>
      <c r="Z10" s="7"/>
    </row>
    <row r="11" ht="145.2" spans="1:26">
      <c r="A11" s="6" t="s">
        <v>1372</v>
      </c>
      <c r="B11" s="6" t="s">
        <v>36</v>
      </c>
      <c r="C11" s="6">
        <v>12151002</v>
      </c>
      <c r="D11" s="6" t="s">
        <v>781</v>
      </c>
      <c r="E11" s="7"/>
      <c r="F11" s="7"/>
      <c r="G11" s="7" t="s">
        <v>1373</v>
      </c>
      <c r="H11" s="7" t="s">
        <v>1374</v>
      </c>
      <c r="I11" s="7">
        <v>2023.05</v>
      </c>
      <c r="J11" s="7" t="s">
        <v>1375</v>
      </c>
      <c r="K11" s="7" t="s">
        <v>1376</v>
      </c>
      <c r="L11" s="7" t="s">
        <v>1377</v>
      </c>
      <c r="M11" s="7"/>
      <c r="N11" s="7"/>
      <c r="O11" s="7"/>
      <c r="P11" s="7"/>
      <c r="Q11" s="7"/>
      <c r="R11" s="7"/>
      <c r="S11" s="7"/>
      <c r="T11" s="7"/>
      <c r="U11" s="7"/>
      <c r="V11" s="7"/>
      <c r="W11" s="7"/>
      <c r="X11" s="7"/>
      <c r="Y11" s="7"/>
      <c r="Z11" s="7"/>
    </row>
    <row r="12" ht="145.2" spans="1:26">
      <c r="A12" s="6" t="s">
        <v>1378</v>
      </c>
      <c r="B12" s="6" t="s">
        <v>36</v>
      </c>
      <c r="C12" s="6">
        <v>12151004</v>
      </c>
      <c r="D12" s="6" t="s">
        <v>781</v>
      </c>
      <c r="E12" s="7"/>
      <c r="F12" s="7"/>
      <c r="G12" s="7" t="s">
        <v>1379</v>
      </c>
      <c r="H12" s="7" t="s">
        <v>1380</v>
      </c>
      <c r="I12" s="7" t="s">
        <v>1381</v>
      </c>
      <c r="J12" s="7" t="s">
        <v>1382</v>
      </c>
      <c r="K12" s="7" t="s">
        <v>1383</v>
      </c>
      <c r="L12" s="7" t="s">
        <v>1355</v>
      </c>
      <c r="M12" s="7"/>
      <c r="N12" s="7"/>
      <c r="O12" s="7"/>
      <c r="P12" s="7"/>
      <c r="Q12" s="7"/>
      <c r="R12" s="7"/>
      <c r="S12" s="7"/>
      <c r="T12" s="7"/>
      <c r="U12" s="7"/>
      <c r="V12" s="7"/>
      <c r="W12" s="7"/>
      <c r="X12" s="7"/>
      <c r="Y12" s="7"/>
      <c r="Z12" s="7"/>
    </row>
    <row r="13" ht="60" spans="1:26">
      <c r="A13" s="6" t="s">
        <v>1384</v>
      </c>
      <c r="B13" s="6" t="s">
        <v>36</v>
      </c>
      <c r="C13" s="6">
        <v>12151001</v>
      </c>
      <c r="D13" s="6" t="s">
        <v>781</v>
      </c>
      <c r="E13" s="7"/>
      <c r="F13" s="7"/>
      <c r="G13" s="7"/>
      <c r="H13" s="7"/>
      <c r="I13" s="7"/>
      <c r="J13" s="7"/>
      <c r="K13" s="7"/>
      <c r="L13" s="7"/>
      <c r="M13" s="7" t="s">
        <v>1385</v>
      </c>
      <c r="N13" s="7" t="s">
        <v>1386</v>
      </c>
      <c r="O13" s="7"/>
      <c r="P13" s="7">
        <v>20230414</v>
      </c>
      <c r="Q13" s="7" t="s">
        <v>1387</v>
      </c>
      <c r="R13" s="7">
        <v>2</v>
      </c>
      <c r="S13" s="7"/>
      <c r="T13" s="7"/>
      <c r="U13" s="7"/>
      <c r="V13" s="7"/>
      <c r="W13" s="7"/>
      <c r="X13" s="7"/>
      <c r="Y13" s="7"/>
      <c r="Z13" s="7"/>
    </row>
    <row r="14" ht="72" spans="1:26">
      <c r="A14" s="6" t="s">
        <v>1384</v>
      </c>
      <c r="B14" s="6" t="s">
        <v>36</v>
      </c>
      <c r="C14" s="6">
        <v>12151001</v>
      </c>
      <c r="D14" s="6" t="s">
        <v>781</v>
      </c>
      <c r="E14" s="7"/>
      <c r="F14" s="7"/>
      <c r="G14" s="7"/>
      <c r="H14" s="7"/>
      <c r="I14" s="7"/>
      <c r="J14" s="7"/>
      <c r="K14" s="7"/>
      <c r="L14" s="7"/>
      <c r="M14" s="7" t="s">
        <v>1388</v>
      </c>
      <c r="N14" s="7" t="s">
        <v>1386</v>
      </c>
      <c r="O14" s="7"/>
      <c r="P14" s="7">
        <v>20230314</v>
      </c>
      <c r="Q14" s="7" t="s">
        <v>1387</v>
      </c>
      <c r="R14" s="7">
        <v>2</v>
      </c>
      <c r="S14" s="7"/>
      <c r="T14" s="7"/>
      <c r="U14" s="7"/>
      <c r="V14" s="7"/>
      <c r="W14" s="7"/>
      <c r="X14" s="7"/>
      <c r="Y14" s="7"/>
      <c r="Z14" s="7"/>
    </row>
    <row r="15" ht="48" spans="1:26">
      <c r="A15" s="6" t="s">
        <v>1384</v>
      </c>
      <c r="B15" s="6" t="s">
        <v>36</v>
      </c>
      <c r="C15" s="6">
        <v>12151001</v>
      </c>
      <c r="D15" s="6" t="s">
        <v>781</v>
      </c>
      <c r="E15" s="7"/>
      <c r="F15" s="7"/>
      <c r="G15" s="7"/>
      <c r="H15" s="7"/>
      <c r="I15" s="7"/>
      <c r="J15" s="7"/>
      <c r="K15" s="7"/>
      <c r="L15" s="7"/>
      <c r="M15" s="7" t="s">
        <v>1389</v>
      </c>
      <c r="N15" s="7" t="s">
        <v>1386</v>
      </c>
      <c r="O15" s="7"/>
      <c r="P15" s="7">
        <v>20230321</v>
      </c>
      <c r="Q15" s="7" t="s">
        <v>1387</v>
      </c>
      <c r="R15" s="7">
        <v>2</v>
      </c>
      <c r="S15" s="7"/>
      <c r="T15" s="7"/>
      <c r="U15" s="7"/>
      <c r="V15" s="7"/>
      <c r="W15" s="7"/>
      <c r="X15" s="7"/>
      <c r="Y15" s="7"/>
      <c r="Z15" s="7"/>
    </row>
    <row r="16" ht="158.4" spans="1:26">
      <c r="A16" s="6" t="s">
        <v>1390</v>
      </c>
      <c r="B16" s="6" t="s">
        <v>36</v>
      </c>
      <c r="C16" s="6">
        <v>12151014</v>
      </c>
      <c r="D16" s="6" t="s">
        <v>781</v>
      </c>
      <c r="E16" s="7"/>
      <c r="F16" s="7"/>
      <c r="G16" s="7" t="s">
        <v>1391</v>
      </c>
      <c r="H16" s="7" t="s">
        <v>1392</v>
      </c>
      <c r="I16" s="7" t="s">
        <v>1393</v>
      </c>
      <c r="J16" s="7" t="s">
        <v>1335</v>
      </c>
      <c r="K16" s="7" t="s">
        <v>1394</v>
      </c>
      <c r="L16" s="7" t="s">
        <v>1395</v>
      </c>
      <c r="M16" s="7"/>
      <c r="N16" s="7"/>
      <c r="O16" s="7"/>
      <c r="P16" s="7"/>
      <c r="Q16" s="7"/>
      <c r="R16" s="7"/>
      <c r="S16" s="7"/>
      <c r="T16" s="7"/>
      <c r="U16" s="7"/>
      <c r="V16" s="7"/>
      <c r="W16" s="7"/>
      <c r="X16" s="7"/>
      <c r="Y16" s="7"/>
      <c r="Z16" s="7"/>
    </row>
    <row r="17" ht="50.4" spans="1:26">
      <c r="A17" s="6" t="s">
        <v>1396</v>
      </c>
      <c r="B17" s="6" t="s">
        <v>1397</v>
      </c>
      <c r="C17" s="7">
        <v>12251001</v>
      </c>
      <c r="D17" s="6" t="s">
        <v>793</v>
      </c>
      <c r="E17" s="7"/>
      <c r="F17" s="7"/>
      <c r="G17" s="7"/>
      <c r="H17" s="7"/>
      <c r="I17" s="7"/>
      <c r="J17" s="7"/>
      <c r="K17" s="7"/>
      <c r="L17" s="7"/>
      <c r="M17" s="18" t="s">
        <v>1398</v>
      </c>
      <c r="N17" s="6" t="s">
        <v>1399</v>
      </c>
      <c r="O17" s="7"/>
      <c r="P17" s="7" t="s">
        <v>1400</v>
      </c>
      <c r="Q17" s="6" t="s">
        <v>1401</v>
      </c>
      <c r="R17" s="7" t="s">
        <v>1402</v>
      </c>
      <c r="S17" s="7"/>
      <c r="T17" s="7"/>
      <c r="U17" s="7"/>
      <c r="V17" s="7"/>
      <c r="W17" s="7"/>
      <c r="X17" s="7"/>
      <c r="Y17" s="7"/>
      <c r="Z17" s="6"/>
    </row>
    <row r="18" ht="84" spans="1:26">
      <c r="A18" s="6" t="s">
        <v>1403</v>
      </c>
      <c r="B18" s="6" t="s">
        <v>1397</v>
      </c>
      <c r="C18" s="7">
        <v>12251002</v>
      </c>
      <c r="D18" s="6" t="s">
        <v>781</v>
      </c>
      <c r="E18" s="7"/>
      <c r="F18" s="7"/>
      <c r="G18" s="6" t="s">
        <v>1404</v>
      </c>
      <c r="H18" s="6" t="s">
        <v>1405</v>
      </c>
      <c r="I18" s="7" t="s">
        <v>1406</v>
      </c>
      <c r="J18" s="6" t="s">
        <v>1407</v>
      </c>
      <c r="K18" s="6" t="s">
        <v>1408</v>
      </c>
      <c r="L18" s="19" t="s">
        <v>1409</v>
      </c>
      <c r="M18" s="7"/>
      <c r="N18" s="7"/>
      <c r="O18" s="7"/>
      <c r="P18" s="7"/>
      <c r="Q18" s="7"/>
      <c r="R18" s="7"/>
      <c r="S18" s="7"/>
      <c r="T18" s="7"/>
      <c r="U18" s="7"/>
      <c r="V18" s="7"/>
      <c r="W18" s="7"/>
      <c r="X18" s="7"/>
      <c r="Y18" s="7"/>
      <c r="Z18" s="7"/>
    </row>
    <row r="19" ht="211.2" spans="1:26">
      <c r="A19" s="6" t="s">
        <v>1410</v>
      </c>
      <c r="B19" s="6" t="s">
        <v>95</v>
      </c>
      <c r="C19" s="7">
        <v>12251007</v>
      </c>
      <c r="D19" s="6" t="s">
        <v>781</v>
      </c>
      <c r="E19" s="7"/>
      <c r="F19" s="7"/>
      <c r="G19" s="7" t="s">
        <v>1411</v>
      </c>
      <c r="H19" s="7"/>
      <c r="I19" s="7" t="s">
        <v>1412</v>
      </c>
      <c r="J19" s="7" t="s">
        <v>1413</v>
      </c>
      <c r="K19" s="7"/>
      <c r="L19" s="7"/>
      <c r="M19" s="7"/>
      <c r="N19" s="7"/>
      <c r="O19" s="7"/>
      <c r="P19" s="7"/>
      <c r="Q19" s="7"/>
      <c r="R19" s="7"/>
      <c r="S19" s="7"/>
      <c r="T19" s="7"/>
      <c r="U19" s="7"/>
      <c r="V19" s="7"/>
      <c r="W19" s="7"/>
      <c r="X19" s="7"/>
      <c r="Y19" s="7"/>
      <c r="Z19" s="7"/>
    </row>
    <row r="20" ht="184.8" spans="1:26">
      <c r="A20" s="6" t="s">
        <v>1414</v>
      </c>
      <c r="B20" s="7" t="s">
        <v>1415</v>
      </c>
      <c r="C20" s="7">
        <v>12251011</v>
      </c>
      <c r="D20" s="6" t="s">
        <v>793</v>
      </c>
      <c r="E20" s="7"/>
      <c r="F20" s="7"/>
      <c r="G20" s="7" t="s">
        <v>1416</v>
      </c>
      <c r="H20" s="7" t="s">
        <v>1417</v>
      </c>
      <c r="I20" s="19">
        <v>45097</v>
      </c>
      <c r="J20" s="7" t="s">
        <v>1335</v>
      </c>
      <c r="K20" s="7" t="s">
        <v>1418</v>
      </c>
      <c r="L20" s="15" t="s">
        <v>1419</v>
      </c>
      <c r="M20" s="7"/>
      <c r="N20" s="7"/>
      <c r="O20" s="7"/>
      <c r="P20" s="7"/>
      <c r="Q20" s="7"/>
      <c r="R20" s="7"/>
      <c r="S20" s="7"/>
      <c r="T20" s="7"/>
      <c r="U20" s="7"/>
      <c r="V20" s="7"/>
      <c r="W20" s="7"/>
      <c r="X20" s="7"/>
      <c r="Y20" s="7"/>
      <c r="Z20" s="7"/>
    </row>
    <row r="21" ht="145.2" spans="1:26">
      <c r="A21" s="6"/>
      <c r="B21" s="7" t="s">
        <v>1415</v>
      </c>
      <c r="C21" s="7">
        <v>12251011</v>
      </c>
      <c r="D21" s="6" t="s">
        <v>793</v>
      </c>
      <c r="E21" s="7"/>
      <c r="F21" s="7"/>
      <c r="G21" s="8" t="s">
        <v>1420</v>
      </c>
      <c r="H21" s="7" t="s">
        <v>1421</v>
      </c>
      <c r="I21" s="19">
        <v>45164</v>
      </c>
      <c r="J21" s="7" t="s">
        <v>1335</v>
      </c>
      <c r="K21" s="7" t="s">
        <v>1422</v>
      </c>
      <c r="L21" s="15" t="s">
        <v>1423</v>
      </c>
      <c r="M21" s="7"/>
      <c r="N21" s="7"/>
      <c r="O21" s="7"/>
      <c r="P21" s="7"/>
      <c r="Q21" s="7"/>
      <c r="R21" s="7"/>
      <c r="S21" s="7"/>
      <c r="T21" s="7"/>
      <c r="U21" s="7"/>
      <c r="V21" s="7"/>
      <c r="W21" s="7"/>
      <c r="X21" s="7"/>
      <c r="Y21" s="7"/>
      <c r="Z21" s="7"/>
    </row>
    <row r="22" ht="198" spans="1:26">
      <c r="A22" s="6" t="s">
        <v>1424</v>
      </c>
      <c r="B22" s="6" t="s">
        <v>1425</v>
      </c>
      <c r="C22" s="7">
        <v>12251015</v>
      </c>
      <c r="D22" s="6" t="s">
        <v>793</v>
      </c>
      <c r="E22" s="7"/>
      <c r="F22" s="7"/>
      <c r="G22" s="7" t="s">
        <v>1426</v>
      </c>
      <c r="H22" s="7" t="s">
        <v>1427</v>
      </c>
      <c r="I22" s="7">
        <v>20230607</v>
      </c>
      <c r="J22" s="7" t="s">
        <v>1358</v>
      </c>
      <c r="K22" s="7" t="s">
        <v>1428</v>
      </c>
      <c r="L22" s="6" t="s">
        <v>1429</v>
      </c>
      <c r="M22" s="6" t="s">
        <v>1430</v>
      </c>
      <c r="N22" s="6" t="s">
        <v>1431</v>
      </c>
      <c r="O22" s="6" t="s">
        <v>1432</v>
      </c>
      <c r="P22" s="6" t="s">
        <v>1433</v>
      </c>
      <c r="Q22" s="6" t="s">
        <v>1434</v>
      </c>
      <c r="R22" s="6" t="s">
        <v>1435</v>
      </c>
      <c r="S22" s="7"/>
      <c r="T22" s="7"/>
      <c r="U22" s="7"/>
      <c r="V22" s="7"/>
      <c r="W22" s="7"/>
      <c r="X22" s="7"/>
      <c r="Y22" s="6" t="s">
        <v>1436</v>
      </c>
      <c r="Z22" s="6" t="s">
        <v>1437</v>
      </c>
    </row>
    <row r="23" ht="132" spans="1:26">
      <c r="A23" s="9" t="s">
        <v>1438</v>
      </c>
      <c r="B23" s="9" t="s">
        <v>76</v>
      </c>
      <c r="C23" s="9">
        <v>12251003</v>
      </c>
      <c r="D23" s="9" t="s">
        <v>1362</v>
      </c>
      <c r="E23" s="7"/>
      <c r="F23" s="7"/>
      <c r="G23" s="7" t="s">
        <v>1439</v>
      </c>
      <c r="H23" s="7" t="s">
        <v>1440</v>
      </c>
      <c r="I23" s="20">
        <v>45159</v>
      </c>
      <c r="J23" s="7" t="s">
        <v>1441</v>
      </c>
      <c r="K23" s="7" t="s">
        <v>1442</v>
      </c>
      <c r="L23" s="21" t="s">
        <v>1443</v>
      </c>
      <c r="M23" s="22" t="s">
        <v>1444</v>
      </c>
      <c r="N23" s="15" t="s">
        <v>1445</v>
      </c>
      <c r="O23" s="7"/>
      <c r="P23" s="7"/>
      <c r="Q23" s="7"/>
      <c r="R23" s="7"/>
      <c r="S23" s="7"/>
      <c r="T23" s="7"/>
      <c r="U23" s="7"/>
      <c r="V23" s="7"/>
      <c r="W23" s="7"/>
      <c r="X23" s="7"/>
      <c r="Y23" s="7"/>
      <c r="Z23" s="7"/>
    </row>
    <row r="24" ht="145.2" spans="1:26">
      <c r="A24" s="9" t="s">
        <v>1438</v>
      </c>
      <c r="B24" s="9" t="s">
        <v>76</v>
      </c>
      <c r="C24" s="9">
        <v>12251003</v>
      </c>
      <c r="D24" s="9" t="s">
        <v>1362</v>
      </c>
      <c r="E24" s="7"/>
      <c r="F24" s="7"/>
      <c r="G24" s="7" t="s">
        <v>1446</v>
      </c>
      <c r="H24" s="7" t="s">
        <v>1440</v>
      </c>
      <c r="I24" s="20">
        <v>45108</v>
      </c>
      <c r="J24" s="7" t="s">
        <v>1441</v>
      </c>
      <c r="K24" s="7" t="s">
        <v>1447</v>
      </c>
      <c r="L24" s="7" t="s">
        <v>1448</v>
      </c>
      <c r="M24" s="7"/>
      <c r="N24" s="15" t="s">
        <v>1449</v>
      </c>
      <c r="O24" s="7"/>
      <c r="P24" s="7"/>
      <c r="Q24" s="7"/>
      <c r="R24" s="7"/>
      <c r="S24" s="7"/>
      <c r="T24" s="7"/>
      <c r="U24" s="7"/>
      <c r="V24" s="7"/>
      <c r="W24" s="7"/>
      <c r="X24" s="7"/>
      <c r="Y24" s="7"/>
      <c r="Z24" s="7"/>
    </row>
    <row r="25" ht="105.6" spans="1:26">
      <c r="A25" s="9" t="s">
        <v>1438</v>
      </c>
      <c r="B25" s="9" t="s">
        <v>76</v>
      </c>
      <c r="C25" s="9">
        <v>12251003</v>
      </c>
      <c r="D25" s="9" t="s">
        <v>1362</v>
      </c>
      <c r="E25" s="7"/>
      <c r="F25" s="7"/>
      <c r="G25" s="7" t="s">
        <v>1450</v>
      </c>
      <c r="H25" s="7" t="s">
        <v>1440</v>
      </c>
      <c r="I25" s="20">
        <v>45107</v>
      </c>
      <c r="J25" s="7" t="s">
        <v>1441</v>
      </c>
      <c r="K25" s="7" t="s">
        <v>1451</v>
      </c>
      <c r="L25" s="7" t="s">
        <v>1452</v>
      </c>
      <c r="M25" s="7"/>
      <c r="N25" s="15" t="s">
        <v>1348</v>
      </c>
      <c r="O25" s="7"/>
      <c r="P25" s="7"/>
      <c r="Q25" s="7"/>
      <c r="R25" s="7"/>
      <c r="S25" s="7"/>
      <c r="T25" s="7"/>
      <c r="U25" s="7"/>
      <c r="V25" s="7"/>
      <c r="W25" s="7"/>
      <c r="X25" s="7"/>
      <c r="Y25" s="7"/>
      <c r="Z25" s="7"/>
    </row>
    <row r="26" ht="316.8" spans="1:26">
      <c r="A26" s="9" t="s">
        <v>1438</v>
      </c>
      <c r="B26" s="9" t="s">
        <v>76</v>
      </c>
      <c r="C26" s="9">
        <v>12251003</v>
      </c>
      <c r="D26" s="9" t="s">
        <v>1362</v>
      </c>
      <c r="E26" s="7"/>
      <c r="F26" s="7"/>
      <c r="G26" s="7" t="s">
        <v>1453</v>
      </c>
      <c r="H26" s="7" t="s">
        <v>1454</v>
      </c>
      <c r="I26" s="20">
        <v>45071</v>
      </c>
      <c r="J26" s="7" t="s">
        <v>1441</v>
      </c>
      <c r="K26" s="7" t="s">
        <v>1455</v>
      </c>
      <c r="L26" s="21">
        <v>20232614319064</v>
      </c>
      <c r="M26" s="22" t="s">
        <v>1456</v>
      </c>
      <c r="N26" s="15" t="s">
        <v>1457</v>
      </c>
      <c r="O26" s="7"/>
      <c r="P26" s="7"/>
      <c r="Q26" s="7"/>
      <c r="R26" s="7"/>
      <c r="S26" s="7"/>
      <c r="T26" s="7"/>
      <c r="U26" s="7"/>
      <c r="V26" s="7"/>
      <c r="W26" s="7"/>
      <c r="X26" s="7"/>
      <c r="Y26" s="7"/>
      <c r="Z26" s="7"/>
    </row>
    <row r="27" ht="277.2" spans="1:26">
      <c r="A27" s="9" t="s">
        <v>1438</v>
      </c>
      <c r="B27" s="9" t="s">
        <v>76</v>
      </c>
      <c r="C27" s="9">
        <v>12251003</v>
      </c>
      <c r="D27" s="9" t="s">
        <v>1362</v>
      </c>
      <c r="E27" s="7"/>
      <c r="F27" s="7"/>
      <c r="G27" s="7" t="s">
        <v>1458</v>
      </c>
      <c r="H27" s="7" t="s">
        <v>1459</v>
      </c>
      <c r="I27" s="20">
        <v>44967</v>
      </c>
      <c r="J27" s="7" t="s">
        <v>1441</v>
      </c>
      <c r="K27" s="7" t="s">
        <v>1460</v>
      </c>
      <c r="L27" s="21">
        <v>20232014106454</v>
      </c>
      <c r="M27" s="23" t="s">
        <v>1461</v>
      </c>
      <c r="N27" s="15" t="s">
        <v>1457</v>
      </c>
      <c r="O27" s="7"/>
      <c r="P27" s="7"/>
      <c r="Q27" s="7"/>
      <c r="R27" s="7"/>
      <c r="S27" s="7"/>
      <c r="T27" s="7"/>
      <c r="U27" s="7"/>
      <c r="V27" s="7"/>
      <c r="W27" s="7"/>
      <c r="X27" s="7"/>
      <c r="Y27" s="7"/>
      <c r="Z27" s="7"/>
    </row>
    <row r="28" ht="145.2" spans="1:26">
      <c r="A28" s="9" t="s">
        <v>1438</v>
      </c>
      <c r="B28" s="9" t="s">
        <v>76</v>
      </c>
      <c r="C28" s="9">
        <v>12251003</v>
      </c>
      <c r="D28" s="9" t="s">
        <v>1362</v>
      </c>
      <c r="E28" s="7"/>
      <c r="F28" s="7"/>
      <c r="G28" s="7" t="s">
        <v>1462</v>
      </c>
      <c r="H28" s="7" t="s">
        <v>1440</v>
      </c>
      <c r="I28" s="20">
        <v>44828</v>
      </c>
      <c r="J28" s="7" t="s">
        <v>1441</v>
      </c>
      <c r="K28" s="7" t="s">
        <v>1463</v>
      </c>
      <c r="L28" s="21">
        <v>20232014087155</v>
      </c>
      <c r="M28" s="23" t="s">
        <v>1464</v>
      </c>
      <c r="N28" s="15" t="s">
        <v>1465</v>
      </c>
      <c r="O28" s="7"/>
      <c r="P28" s="7"/>
      <c r="Q28" s="7"/>
      <c r="R28" s="7"/>
      <c r="S28" s="7"/>
      <c r="T28" s="7"/>
      <c r="U28" s="7"/>
      <c r="V28" s="7"/>
      <c r="W28" s="7"/>
      <c r="X28" s="7"/>
      <c r="Y28" s="7"/>
      <c r="Z28" s="7"/>
    </row>
    <row r="29" ht="211.2" spans="1:26">
      <c r="A29" s="9" t="s">
        <v>1438</v>
      </c>
      <c r="B29" s="9" t="s">
        <v>76</v>
      </c>
      <c r="C29" s="9">
        <v>12251003</v>
      </c>
      <c r="D29" s="9" t="s">
        <v>1362</v>
      </c>
      <c r="E29" s="7"/>
      <c r="F29" s="7"/>
      <c r="G29" s="7" t="s">
        <v>1466</v>
      </c>
      <c r="H29" s="7" t="s">
        <v>1467</v>
      </c>
      <c r="I29" s="20">
        <v>45038</v>
      </c>
      <c r="J29" s="7" t="s">
        <v>1468</v>
      </c>
      <c r="K29" s="7" t="s">
        <v>1469</v>
      </c>
      <c r="L29" s="7">
        <v>20230154513</v>
      </c>
      <c r="M29" s="22" t="s">
        <v>1470</v>
      </c>
      <c r="N29" s="15" t="s">
        <v>1471</v>
      </c>
      <c r="O29" s="7"/>
      <c r="P29" s="7"/>
      <c r="Q29" s="7"/>
      <c r="R29" s="7"/>
      <c r="S29" s="7"/>
      <c r="T29" s="7"/>
      <c r="U29" s="7"/>
      <c r="V29" s="7"/>
      <c r="W29" s="7"/>
      <c r="X29" s="7"/>
      <c r="Y29" s="7"/>
      <c r="Z29" s="7"/>
    </row>
    <row r="30" ht="145.2" spans="1:26">
      <c r="A30" s="9" t="s">
        <v>1438</v>
      </c>
      <c r="B30" s="9" t="s">
        <v>76</v>
      </c>
      <c r="C30" s="9">
        <v>12251003</v>
      </c>
      <c r="D30" s="9" t="s">
        <v>1362</v>
      </c>
      <c r="E30" s="7"/>
      <c r="F30" s="7"/>
      <c r="G30" s="7" t="s">
        <v>1472</v>
      </c>
      <c r="H30" s="7" t="s">
        <v>1467</v>
      </c>
      <c r="I30" s="20">
        <v>45039</v>
      </c>
      <c r="J30" s="7" t="s">
        <v>1468</v>
      </c>
      <c r="K30" s="7" t="s">
        <v>1473</v>
      </c>
      <c r="L30" s="7">
        <v>20230154413</v>
      </c>
      <c r="M30" s="22" t="s">
        <v>1470</v>
      </c>
      <c r="N30" s="15" t="s">
        <v>1471</v>
      </c>
      <c r="O30" s="7"/>
      <c r="P30" s="7"/>
      <c r="Q30" s="7"/>
      <c r="R30" s="7"/>
      <c r="S30" s="7"/>
      <c r="T30" s="7"/>
      <c r="U30" s="7"/>
      <c r="V30" s="7"/>
      <c r="W30" s="7"/>
      <c r="X30" s="7"/>
      <c r="Y30" s="7"/>
      <c r="Z30" s="7"/>
    </row>
    <row r="31" ht="211.2" spans="1:26">
      <c r="A31" s="9" t="s">
        <v>1438</v>
      </c>
      <c r="B31" s="9" t="s">
        <v>76</v>
      </c>
      <c r="C31" s="9">
        <v>12251003</v>
      </c>
      <c r="D31" s="9" t="s">
        <v>1362</v>
      </c>
      <c r="E31" s="7"/>
      <c r="F31" s="7"/>
      <c r="G31" s="7" t="s">
        <v>1474</v>
      </c>
      <c r="H31" s="7" t="s">
        <v>1467</v>
      </c>
      <c r="I31" s="20">
        <v>44999</v>
      </c>
      <c r="J31" s="7" t="s">
        <v>1468</v>
      </c>
      <c r="K31" s="7" t="s">
        <v>1475</v>
      </c>
      <c r="L31" s="7">
        <v>20230095487</v>
      </c>
      <c r="M31" s="22" t="s">
        <v>1476</v>
      </c>
      <c r="N31" s="15" t="s">
        <v>1471</v>
      </c>
      <c r="O31" s="7"/>
      <c r="P31" s="7"/>
      <c r="Q31" s="7"/>
      <c r="R31" s="7"/>
      <c r="S31" s="7"/>
      <c r="T31" s="7"/>
      <c r="U31" s="7"/>
      <c r="V31" s="7"/>
      <c r="W31" s="7"/>
      <c r="X31" s="7"/>
      <c r="Y31" s="7"/>
      <c r="Z31" s="7"/>
    </row>
    <row r="32" ht="171.6" spans="1:26">
      <c r="A32" s="9" t="s">
        <v>1438</v>
      </c>
      <c r="B32" s="9" t="s">
        <v>76</v>
      </c>
      <c r="C32" s="9">
        <v>12251003</v>
      </c>
      <c r="D32" s="9" t="s">
        <v>1362</v>
      </c>
      <c r="E32" s="7"/>
      <c r="F32" s="7"/>
      <c r="G32" s="7" t="s">
        <v>1477</v>
      </c>
      <c r="H32" s="7" t="s">
        <v>1478</v>
      </c>
      <c r="I32" s="20">
        <v>45186</v>
      </c>
      <c r="J32" s="7" t="s">
        <v>1468</v>
      </c>
      <c r="K32" s="7" t="s">
        <v>1479</v>
      </c>
      <c r="L32" s="7" t="s">
        <v>1480</v>
      </c>
      <c r="M32" s="22" t="s">
        <v>1481</v>
      </c>
      <c r="N32" s="15" t="s">
        <v>1482</v>
      </c>
      <c r="O32" s="7"/>
      <c r="P32" s="7"/>
      <c r="Q32" s="7"/>
      <c r="R32" s="7"/>
      <c r="S32" s="7"/>
      <c r="T32" s="7"/>
      <c r="U32" s="7"/>
      <c r="V32" s="7"/>
      <c r="W32" s="7"/>
      <c r="X32" s="7"/>
      <c r="Y32" s="7"/>
      <c r="Z32" s="7"/>
    </row>
    <row r="33" ht="198" spans="1:26">
      <c r="A33" s="10" t="s">
        <v>1483</v>
      </c>
      <c r="B33" s="10" t="s">
        <v>1484</v>
      </c>
      <c r="C33" s="10">
        <v>12351002</v>
      </c>
      <c r="D33" s="10" t="s">
        <v>1485</v>
      </c>
      <c r="E33" s="10"/>
      <c r="F33" s="10"/>
      <c r="G33" s="10" t="s">
        <v>1486</v>
      </c>
      <c r="H33" s="10" t="s">
        <v>1487</v>
      </c>
      <c r="I33" s="24">
        <v>45095</v>
      </c>
      <c r="J33" s="10" t="s">
        <v>1353</v>
      </c>
      <c r="K33" s="10" t="s">
        <v>1488</v>
      </c>
      <c r="L33" s="15" t="s">
        <v>1489</v>
      </c>
      <c r="M33" s="10" t="s">
        <v>1490</v>
      </c>
      <c r="N33" s="10" t="s">
        <v>1491</v>
      </c>
      <c r="O33" s="10" t="s">
        <v>1492</v>
      </c>
      <c r="P33" s="10" t="s">
        <v>1493</v>
      </c>
      <c r="Q33" s="10" t="s">
        <v>1494</v>
      </c>
      <c r="R33" s="10" t="s">
        <v>1495</v>
      </c>
      <c r="S33" s="10" t="s">
        <v>1496</v>
      </c>
      <c r="T33" s="10" t="s">
        <v>1497</v>
      </c>
      <c r="U33" s="10" t="s">
        <v>1498</v>
      </c>
      <c r="V33" s="10" t="s">
        <v>1499</v>
      </c>
      <c r="W33" s="10" t="s">
        <v>1500</v>
      </c>
      <c r="X33" s="10"/>
      <c r="Y33" s="10"/>
      <c r="Z33" s="10"/>
    </row>
    <row r="34" ht="158.4" spans="1:26">
      <c r="A34" s="10" t="s">
        <v>1501</v>
      </c>
      <c r="B34" s="10" t="s">
        <v>1484</v>
      </c>
      <c r="C34" s="10">
        <v>12351016</v>
      </c>
      <c r="D34" s="10" t="s">
        <v>1485</v>
      </c>
      <c r="E34" s="10"/>
      <c r="F34" s="10"/>
      <c r="G34" s="10" t="s">
        <v>1502</v>
      </c>
      <c r="H34" s="10" t="s">
        <v>1503</v>
      </c>
      <c r="I34" s="24">
        <v>45125</v>
      </c>
      <c r="J34" s="10" t="s">
        <v>1353</v>
      </c>
      <c r="K34" s="10" t="s">
        <v>1504</v>
      </c>
      <c r="L34" s="25" t="s">
        <v>1419</v>
      </c>
      <c r="M34" s="10"/>
      <c r="N34" s="10"/>
      <c r="O34" s="10"/>
      <c r="P34" s="10"/>
      <c r="Q34" s="10"/>
      <c r="R34" s="10"/>
      <c r="S34" s="10"/>
      <c r="T34" s="10"/>
      <c r="U34" s="10"/>
      <c r="V34" s="10"/>
      <c r="W34" s="10"/>
      <c r="X34" s="10"/>
      <c r="Y34" s="10"/>
      <c r="Z34" s="10"/>
    </row>
    <row r="35" ht="211.2" spans="1:26">
      <c r="A35" s="10" t="s">
        <v>1505</v>
      </c>
      <c r="B35" s="10" t="s">
        <v>1484</v>
      </c>
      <c r="C35" s="10">
        <v>12351017</v>
      </c>
      <c r="D35" s="10" t="s">
        <v>1485</v>
      </c>
      <c r="E35" s="10"/>
      <c r="F35" s="10"/>
      <c r="G35" s="10" t="s">
        <v>1506</v>
      </c>
      <c r="H35" s="10" t="s">
        <v>1507</v>
      </c>
      <c r="I35" s="24">
        <v>45051</v>
      </c>
      <c r="J35" s="10" t="s">
        <v>1353</v>
      </c>
      <c r="K35" s="10" t="s">
        <v>1508</v>
      </c>
      <c r="L35" s="25" t="s">
        <v>1419</v>
      </c>
      <c r="M35" s="10"/>
      <c r="N35" s="10"/>
      <c r="O35" s="10"/>
      <c r="P35" s="10"/>
      <c r="Q35" s="10"/>
      <c r="R35" s="10"/>
      <c r="S35" s="10"/>
      <c r="T35" s="10"/>
      <c r="U35" s="10"/>
      <c r="V35" s="10"/>
      <c r="W35" s="10"/>
      <c r="X35" s="10"/>
      <c r="Y35" s="10"/>
      <c r="Z35" s="10"/>
    </row>
    <row r="36" ht="92.4" spans="1:26">
      <c r="A36" s="10" t="s">
        <v>1509</v>
      </c>
      <c r="B36" s="10" t="s">
        <v>1484</v>
      </c>
      <c r="C36" s="10">
        <v>12351001</v>
      </c>
      <c r="D36" s="10" t="s">
        <v>1485</v>
      </c>
      <c r="E36" s="10"/>
      <c r="F36" s="10"/>
      <c r="G36" s="10" t="s">
        <v>1510</v>
      </c>
      <c r="H36" s="10" t="s">
        <v>1511</v>
      </c>
      <c r="I36" s="10"/>
      <c r="J36" s="10" t="s">
        <v>1358</v>
      </c>
      <c r="K36" s="10" t="s">
        <v>1512</v>
      </c>
      <c r="L36" s="25" t="s">
        <v>1513</v>
      </c>
      <c r="M36" s="10"/>
      <c r="N36" s="10"/>
      <c r="O36" s="10"/>
      <c r="P36" s="10"/>
      <c r="Q36" s="10"/>
      <c r="R36" s="10"/>
      <c r="S36" s="10"/>
      <c r="T36" s="10"/>
      <c r="U36" s="10"/>
      <c r="V36" s="10"/>
      <c r="W36" s="10"/>
      <c r="X36" s="10"/>
      <c r="Y36" s="10"/>
      <c r="Z36" s="10"/>
    </row>
    <row r="37" ht="145.2" spans="1:26">
      <c r="A37" s="8" t="s">
        <v>1514</v>
      </c>
      <c r="B37" s="8" t="s">
        <v>149</v>
      </c>
      <c r="C37" s="8">
        <v>22151202</v>
      </c>
      <c r="D37" s="8" t="s">
        <v>875</v>
      </c>
      <c r="E37" s="8"/>
      <c r="F37" s="8"/>
      <c r="G37" s="8" t="s">
        <v>1515</v>
      </c>
      <c r="H37" s="8" t="s">
        <v>1516</v>
      </c>
      <c r="I37" s="26">
        <v>45019</v>
      </c>
      <c r="J37" s="8" t="s">
        <v>1517</v>
      </c>
      <c r="K37" s="8" t="s">
        <v>1518</v>
      </c>
      <c r="L37" s="27" t="s">
        <v>1519</v>
      </c>
      <c r="M37" s="8"/>
      <c r="N37" s="8"/>
      <c r="O37" s="8"/>
      <c r="P37" s="8"/>
      <c r="Q37" s="8"/>
      <c r="R37" s="8"/>
      <c r="S37" s="8"/>
      <c r="T37" s="8"/>
      <c r="U37" s="8"/>
      <c r="V37" s="8"/>
      <c r="W37" s="8"/>
      <c r="X37" s="8"/>
      <c r="Y37" s="8"/>
      <c r="Z37" s="8"/>
    </row>
    <row r="38" ht="224.4" spans="1:26">
      <c r="A38" s="8" t="s">
        <v>1520</v>
      </c>
      <c r="B38" s="8" t="s">
        <v>149</v>
      </c>
      <c r="C38" s="8">
        <v>22151213</v>
      </c>
      <c r="D38" s="8" t="s">
        <v>1521</v>
      </c>
      <c r="E38" s="8"/>
      <c r="F38" s="8"/>
      <c r="G38" s="8" t="s">
        <v>1522</v>
      </c>
      <c r="H38" s="8" t="s">
        <v>1523</v>
      </c>
      <c r="I38" s="8" t="s">
        <v>1524</v>
      </c>
      <c r="J38" s="8" t="s">
        <v>1525</v>
      </c>
      <c r="K38" s="8" t="s">
        <v>1526</v>
      </c>
      <c r="L38" s="8" t="s">
        <v>1527</v>
      </c>
      <c r="M38" s="8" t="s">
        <v>1528</v>
      </c>
      <c r="N38" s="8" t="s">
        <v>1529</v>
      </c>
      <c r="O38" s="8" t="s">
        <v>1530</v>
      </c>
      <c r="P38" s="8" t="s">
        <v>1531</v>
      </c>
      <c r="Q38" s="8" t="s">
        <v>1532</v>
      </c>
      <c r="R38" s="8" t="s">
        <v>1533</v>
      </c>
      <c r="S38" s="8"/>
      <c r="T38" s="8"/>
      <c r="U38" s="8"/>
      <c r="V38" s="8"/>
      <c r="W38" s="8"/>
      <c r="X38" s="8"/>
      <c r="Y38" s="8"/>
      <c r="Z38" s="8"/>
    </row>
    <row r="39" ht="184.8" spans="1:26">
      <c r="A39" s="8" t="s">
        <v>1534</v>
      </c>
      <c r="B39" s="8" t="s">
        <v>149</v>
      </c>
      <c r="C39" s="8">
        <v>22151238</v>
      </c>
      <c r="D39" s="8" t="s">
        <v>875</v>
      </c>
      <c r="E39" s="8"/>
      <c r="F39" s="8"/>
      <c r="G39" s="8" t="s">
        <v>1535</v>
      </c>
      <c r="H39" s="8" t="s">
        <v>1536</v>
      </c>
      <c r="I39" s="26">
        <v>45095</v>
      </c>
      <c r="J39" s="8" t="s">
        <v>1517</v>
      </c>
      <c r="K39" s="8" t="s">
        <v>1537</v>
      </c>
      <c r="L39" s="27" t="s">
        <v>1457</v>
      </c>
      <c r="M39" s="8"/>
      <c r="N39" s="8"/>
      <c r="O39" s="8"/>
      <c r="P39" s="8"/>
      <c r="Q39" s="8"/>
      <c r="R39" s="8"/>
      <c r="S39" s="8" t="s">
        <v>1538</v>
      </c>
      <c r="T39" s="8" t="s">
        <v>1539</v>
      </c>
      <c r="U39" s="8" t="s">
        <v>1540</v>
      </c>
      <c r="V39" s="8" t="s">
        <v>1541</v>
      </c>
      <c r="W39" s="27" t="s">
        <v>1449</v>
      </c>
      <c r="X39" s="8" t="s">
        <v>1542</v>
      </c>
      <c r="Y39" s="8"/>
      <c r="Z39" s="8"/>
    </row>
    <row r="40" ht="132" spans="1:26">
      <c r="A40" s="8" t="s">
        <v>1534</v>
      </c>
      <c r="B40" s="8" t="s">
        <v>149</v>
      </c>
      <c r="C40" s="8">
        <v>22151238</v>
      </c>
      <c r="D40" s="8" t="s">
        <v>875</v>
      </c>
      <c r="E40" s="8"/>
      <c r="F40" s="8"/>
      <c r="G40" s="8" t="s">
        <v>1543</v>
      </c>
      <c r="H40" s="8" t="s">
        <v>1364</v>
      </c>
      <c r="I40" s="26">
        <v>45150</v>
      </c>
      <c r="J40" s="8" t="s">
        <v>1517</v>
      </c>
      <c r="K40" s="8" t="s">
        <v>1544</v>
      </c>
      <c r="L40" s="27" t="s">
        <v>1545</v>
      </c>
      <c r="M40" s="8"/>
      <c r="N40" s="8"/>
      <c r="O40" s="8"/>
      <c r="P40" s="8"/>
      <c r="Q40" s="8"/>
      <c r="R40" s="8"/>
      <c r="S40" s="8"/>
      <c r="T40" s="8"/>
      <c r="U40" s="8"/>
      <c r="V40" s="8"/>
      <c r="W40" s="8"/>
      <c r="X40" s="8"/>
      <c r="Y40" s="8"/>
      <c r="Z40" s="8"/>
    </row>
    <row r="41" ht="118.8" spans="1:26">
      <c r="A41" s="8" t="s">
        <v>1546</v>
      </c>
      <c r="B41" s="8" t="s">
        <v>149</v>
      </c>
      <c r="C41" s="8">
        <v>22151169</v>
      </c>
      <c r="D41" s="8" t="s">
        <v>1521</v>
      </c>
      <c r="E41" s="8"/>
      <c r="F41" s="8"/>
      <c r="G41" s="8" t="s">
        <v>1547</v>
      </c>
      <c r="H41" s="8" t="s">
        <v>1548</v>
      </c>
      <c r="I41" s="28" t="s">
        <v>1549</v>
      </c>
      <c r="J41" s="8" t="s">
        <v>1517</v>
      </c>
      <c r="K41" s="8" t="s">
        <v>1550</v>
      </c>
      <c r="L41" s="27" t="s">
        <v>1465</v>
      </c>
      <c r="M41" s="8"/>
      <c r="N41" s="8"/>
      <c r="O41" s="8"/>
      <c r="P41" s="8"/>
      <c r="Q41" s="8"/>
      <c r="R41" s="8"/>
      <c r="S41" s="8"/>
      <c r="T41" s="8"/>
      <c r="U41" s="8"/>
      <c r="V41" s="8"/>
      <c r="W41" s="8"/>
      <c r="X41" s="8"/>
      <c r="Y41" s="8"/>
      <c r="Z41" s="8"/>
    </row>
    <row r="42" ht="60" spans="1:26">
      <c r="A42" s="8" t="s">
        <v>1551</v>
      </c>
      <c r="B42" s="8" t="s">
        <v>149</v>
      </c>
      <c r="C42" s="8">
        <v>22151163</v>
      </c>
      <c r="D42" s="8" t="s">
        <v>1552</v>
      </c>
      <c r="E42" s="8"/>
      <c r="F42" s="8"/>
      <c r="G42" s="8"/>
      <c r="H42" s="8"/>
      <c r="I42" s="8"/>
      <c r="J42" s="8"/>
      <c r="K42" s="8"/>
      <c r="L42" s="8"/>
      <c r="M42" s="8" t="s">
        <v>1553</v>
      </c>
      <c r="N42" s="8" t="s">
        <v>1529</v>
      </c>
      <c r="O42" s="8" t="s">
        <v>1530</v>
      </c>
      <c r="P42" s="8" t="s">
        <v>1554</v>
      </c>
      <c r="Q42" s="8" t="s">
        <v>1555</v>
      </c>
      <c r="R42" s="29" t="s">
        <v>1556</v>
      </c>
      <c r="S42" s="8"/>
      <c r="T42" s="8"/>
      <c r="U42" s="8"/>
      <c r="V42" s="8"/>
      <c r="W42" s="8"/>
      <c r="X42" s="8"/>
      <c r="Y42" s="8"/>
      <c r="Z42" s="8"/>
    </row>
    <row r="43" ht="342" spans="1:26">
      <c r="A43" s="8" t="s">
        <v>1557</v>
      </c>
      <c r="B43" s="8" t="s">
        <v>149</v>
      </c>
      <c r="C43" s="8">
        <v>22151082</v>
      </c>
      <c r="D43" s="8" t="s">
        <v>1521</v>
      </c>
      <c r="E43" s="8"/>
      <c r="F43" s="8"/>
      <c r="G43" s="8" t="s">
        <v>1558</v>
      </c>
      <c r="H43" s="8" t="s">
        <v>1559</v>
      </c>
      <c r="I43" s="8" t="s">
        <v>1560</v>
      </c>
      <c r="J43" s="8" t="s">
        <v>1561</v>
      </c>
      <c r="K43" s="8" t="s">
        <v>1562</v>
      </c>
      <c r="L43" s="8" t="s">
        <v>1563</v>
      </c>
      <c r="M43" s="8"/>
      <c r="N43" s="8"/>
      <c r="O43" s="8"/>
      <c r="P43" s="8"/>
      <c r="Q43" s="8"/>
      <c r="R43" s="8"/>
      <c r="S43" s="8"/>
      <c r="T43" s="8"/>
      <c r="U43" s="8"/>
      <c r="V43" s="8"/>
      <c r="W43" s="8"/>
      <c r="X43" s="8"/>
      <c r="Y43" s="8"/>
      <c r="Z43" s="8"/>
    </row>
    <row r="44" ht="60" spans="1:26">
      <c r="A44" s="8" t="s">
        <v>1564</v>
      </c>
      <c r="B44" s="8" t="s">
        <v>149</v>
      </c>
      <c r="C44" s="8">
        <v>22151084</v>
      </c>
      <c r="D44" s="8" t="s">
        <v>1521</v>
      </c>
      <c r="E44" s="8"/>
      <c r="F44" s="8"/>
      <c r="G44" s="8"/>
      <c r="H44" s="8"/>
      <c r="I44" s="8"/>
      <c r="J44" s="8"/>
      <c r="K44" s="8"/>
      <c r="L44" s="8"/>
      <c r="M44" s="8" t="s">
        <v>1565</v>
      </c>
      <c r="N44" s="8" t="s">
        <v>1529</v>
      </c>
      <c r="O44" s="8" t="s">
        <v>1530</v>
      </c>
      <c r="P44" s="8" t="s">
        <v>1566</v>
      </c>
      <c r="Q44" s="8" t="s">
        <v>1567</v>
      </c>
      <c r="R44" s="29" t="s">
        <v>1568</v>
      </c>
      <c r="S44" s="8"/>
      <c r="T44" s="8"/>
      <c r="U44" s="8"/>
      <c r="V44" s="8"/>
      <c r="W44" s="8"/>
      <c r="X44" s="8"/>
      <c r="Y44" s="8"/>
      <c r="Z44" s="8"/>
    </row>
    <row r="45" ht="184.8" spans="1:26">
      <c r="A45" s="8" t="s">
        <v>1569</v>
      </c>
      <c r="B45" s="8" t="s">
        <v>149</v>
      </c>
      <c r="C45" s="8">
        <v>22151107</v>
      </c>
      <c r="D45" s="8" t="s">
        <v>875</v>
      </c>
      <c r="E45" s="8"/>
      <c r="F45" s="8"/>
      <c r="G45" s="8" t="s">
        <v>1570</v>
      </c>
      <c r="H45" s="8" t="s">
        <v>1571</v>
      </c>
      <c r="I45" s="8"/>
      <c r="J45" s="8" t="s">
        <v>1572</v>
      </c>
      <c r="K45" s="8" t="s">
        <v>1573</v>
      </c>
      <c r="L45" s="27" t="s">
        <v>1489</v>
      </c>
      <c r="M45" s="8"/>
      <c r="N45" s="8"/>
      <c r="O45" s="8"/>
      <c r="P45" s="8"/>
      <c r="Q45" s="8"/>
      <c r="R45" s="29"/>
      <c r="S45" s="8"/>
      <c r="T45" s="8"/>
      <c r="U45" s="8"/>
      <c r="V45" s="8"/>
      <c r="W45" s="8"/>
      <c r="X45" s="8"/>
      <c r="Y45" s="8"/>
      <c r="Z45" s="8"/>
    </row>
    <row r="46" ht="158.4" spans="1:26">
      <c r="A46" s="8" t="s">
        <v>1574</v>
      </c>
      <c r="B46" s="8" t="s">
        <v>149</v>
      </c>
      <c r="C46" s="8">
        <v>22151125</v>
      </c>
      <c r="D46" s="8" t="s">
        <v>1521</v>
      </c>
      <c r="E46" s="8"/>
      <c r="F46" s="8"/>
      <c r="G46" s="8" t="s">
        <v>1575</v>
      </c>
      <c r="H46" s="8" t="s">
        <v>1576</v>
      </c>
      <c r="I46" s="26">
        <v>45019</v>
      </c>
      <c r="J46" s="8" t="s">
        <v>1517</v>
      </c>
      <c r="K46" s="8" t="s">
        <v>1577</v>
      </c>
      <c r="L46" s="29" t="s">
        <v>1578</v>
      </c>
      <c r="M46" s="8" t="s">
        <v>1579</v>
      </c>
      <c r="N46" s="8" t="s">
        <v>1529</v>
      </c>
      <c r="O46" s="8" t="s">
        <v>1580</v>
      </c>
      <c r="P46" s="8"/>
      <c r="Q46" s="8" t="s">
        <v>1581</v>
      </c>
      <c r="R46" s="29" t="s">
        <v>1582</v>
      </c>
      <c r="S46" s="8"/>
      <c r="T46" s="8"/>
      <c r="U46" s="8"/>
      <c r="V46" s="8"/>
      <c r="W46" s="8"/>
      <c r="X46" s="8"/>
      <c r="Y46" s="8"/>
      <c r="Z46" s="8"/>
    </row>
    <row r="47" ht="158.4" spans="1:26">
      <c r="A47" s="8" t="s">
        <v>1583</v>
      </c>
      <c r="B47" s="8" t="s">
        <v>149</v>
      </c>
      <c r="C47" s="8">
        <v>22151045</v>
      </c>
      <c r="D47" s="8" t="s">
        <v>1521</v>
      </c>
      <c r="E47" s="8"/>
      <c r="F47" s="8"/>
      <c r="G47" s="8" t="s">
        <v>1584</v>
      </c>
      <c r="H47" s="8" t="s">
        <v>1585</v>
      </c>
      <c r="I47" s="26">
        <v>44902</v>
      </c>
      <c r="J47" s="8" t="s">
        <v>1586</v>
      </c>
      <c r="K47" s="8" t="s">
        <v>1587</v>
      </c>
      <c r="L47" s="27" t="s">
        <v>1465</v>
      </c>
      <c r="M47" s="8"/>
      <c r="N47" s="8"/>
      <c r="O47" s="8"/>
      <c r="P47" s="8"/>
      <c r="Q47" s="8"/>
      <c r="R47" s="29"/>
      <c r="S47" s="8"/>
      <c r="T47" s="8"/>
      <c r="U47" s="8"/>
      <c r="V47" s="8"/>
      <c r="W47" s="8"/>
      <c r="X47" s="8"/>
      <c r="Y47" s="8"/>
      <c r="Z47" s="8"/>
    </row>
    <row r="48" ht="184.8" spans="1:26">
      <c r="A48" s="8" t="s">
        <v>1583</v>
      </c>
      <c r="B48" s="8" t="s">
        <v>149</v>
      </c>
      <c r="C48" s="8">
        <v>22151045</v>
      </c>
      <c r="D48" s="8" t="s">
        <v>1521</v>
      </c>
      <c r="E48" s="8"/>
      <c r="F48" s="8"/>
      <c r="G48" s="8" t="s">
        <v>1588</v>
      </c>
      <c r="H48" s="8" t="s">
        <v>1589</v>
      </c>
      <c r="I48" s="26">
        <v>44893</v>
      </c>
      <c r="J48" s="8" t="s">
        <v>1517</v>
      </c>
      <c r="K48" s="8" t="s">
        <v>1590</v>
      </c>
      <c r="L48" s="27" t="s">
        <v>1591</v>
      </c>
      <c r="M48" s="8"/>
      <c r="N48" s="8"/>
      <c r="O48" s="8"/>
      <c r="P48" s="8"/>
      <c r="Q48" s="8"/>
      <c r="R48" s="29"/>
      <c r="S48" s="8"/>
      <c r="T48" s="8"/>
      <c r="U48" s="8"/>
      <c r="V48" s="8"/>
      <c r="W48" s="8"/>
      <c r="X48" s="8"/>
      <c r="Y48" s="8"/>
      <c r="Z48" s="8"/>
    </row>
    <row r="49" ht="132" spans="1:26">
      <c r="A49" s="8" t="s">
        <v>1583</v>
      </c>
      <c r="B49" s="8" t="s">
        <v>149</v>
      </c>
      <c r="C49" s="8">
        <v>22151045</v>
      </c>
      <c r="D49" s="8" t="s">
        <v>1521</v>
      </c>
      <c r="E49" s="8"/>
      <c r="F49" s="8"/>
      <c r="G49" s="8" t="s">
        <v>1592</v>
      </c>
      <c r="H49" s="8" t="s">
        <v>1593</v>
      </c>
      <c r="I49" s="26">
        <v>45047</v>
      </c>
      <c r="J49" s="8" t="s">
        <v>1586</v>
      </c>
      <c r="K49" s="8" t="s">
        <v>1594</v>
      </c>
      <c r="L49" s="27" t="s">
        <v>1423</v>
      </c>
      <c r="M49" s="8"/>
      <c r="N49" s="8"/>
      <c r="O49" s="8"/>
      <c r="P49" s="8"/>
      <c r="Q49" s="8"/>
      <c r="R49" s="29"/>
      <c r="S49" s="8"/>
      <c r="T49" s="8"/>
      <c r="U49" s="8"/>
      <c r="V49" s="8"/>
      <c r="W49" s="8"/>
      <c r="X49" s="8"/>
      <c r="Y49" s="8"/>
      <c r="Z49" s="8"/>
    </row>
    <row r="50" ht="60" spans="1:26">
      <c r="A50" s="8" t="s">
        <v>1595</v>
      </c>
      <c r="B50" s="8" t="s">
        <v>149</v>
      </c>
      <c r="C50" s="8">
        <v>22151152</v>
      </c>
      <c r="D50" s="8" t="s">
        <v>1521</v>
      </c>
      <c r="E50" s="8"/>
      <c r="F50" s="8"/>
      <c r="G50" s="8"/>
      <c r="H50" s="8"/>
      <c r="I50" s="26"/>
      <c r="J50" s="8"/>
      <c r="K50" s="8"/>
      <c r="L50" s="27"/>
      <c r="M50" s="8" t="s">
        <v>1596</v>
      </c>
      <c r="N50" s="8" t="s">
        <v>1529</v>
      </c>
      <c r="O50" s="8" t="s">
        <v>1530</v>
      </c>
      <c r="P50" s="8" t="s">
        <v>1597</v>
      </c>
      <c r="Q50" s="8" t="s">
        <v>1598</v>
      </c>
      <c r="R50" s="29" t="s">
        <v>1599</v>
      </c>
      <c r="S50" s="8"/>
      <c r="T50" s="8"/>
      <c r="U50" s="8"/>
      <c r="V50" s="8"/>
      <c r="W50" s="8"/>
      <c r="X50" s="8" t="s">
        <v>1542</v>
      </c>
      <c r="Y50" s="8"/>
      <c r="Z50" s="8"/>
    </row>
    <row r="51" ht="48" spans="1:26">
      <c r="A51" s="8" t="s">
        <v>1600</v>
      </c>
      <c r="B51" s="8" t="s">
        <v>149</v>
      </c>
      <c r="C51" s="8">
        <v>22151135</v>
      </c>
      <c r="D51" s="8" t="s">
        <v>875</v>
      </c>
      <c r="E51" s="8"/>
      <c r="F51" s="8"/>
      <c r="G51" s="8"/>
      <c r="H51" s="8"/>
      <c r="I51" s="26"/>
      <c r="J51" s="8"/>
      <c r="K51" s="8"/>
      <c r="L51" s="27"/>
      <c r="M51" s="8"/>
      <c r="N51" s="8"/>
      <c r="O51" s="8"/>
      <c r="P51" s="8"/>
      <c r="Q51" s="8"/>
      <c r="R51" s="29"/>
      <c r="S51" s="8" t="s">
        <v>1538</v>
      </c>
      <c r="T51" s="8" t="s">
        <v>1539</v>
      </c>
      <c r="U51" s="8" t="s">
        <v>1540</v>
      </c>
      <c r="V51" s="8" t="s">
        <v>1541</v>
      </c>
      <c r="W51" s="29" t="s">
        <v>1601</v>
      </c>
      <c r="X51" s="29"/>
      <c r="Y51" s="8"/>
      <c r="Z51" s="8"/>
    </row>
    <row r="52" ht="158.4" spans="1:26">
      <c r="A52" s="8" t="s">
        <v>1602</v>
      </c>
      <c r="B52" s="8" t="s">
        <v>149</v>
      </c>
      <c r="C52" s="8">
        <v>22151141</v>
      </c>
      <c r="D52" s="8" t="s">
        <v>875</v>
      </c>
      <c r="E52" s="8"/>
      <c r="F52" s="8"/>
      <c r="G52" s="8" t="s">
        <v>1575</v>
      </c>
      <c r="H52" s="8" t="s">
        <v>1576</v>
      </c>
      <c r="I52" s="26">
        <v>45019</v>
      </c>
      <c r="J52" s="8" t="s">
        <v>1517</v>
      </c>
      <c r="K52" s="8" t="s">
        <v>1577</v>
      </c>
      <c r="L52" s="27" t="s">
        <v>1603</v>
      </c>
      <c r="M52" s="8" t="s">
        <v>1579</v>
      </c>
      <c r="N52" s="8" t="s">
        <v>1529</v>
      </c>
      <c r="O52" s="8" t="s">
        <v>1580</v>
      </c>
      <c r="P52" s="8"/>
      <c r="Q52" s="8" t="s">
        <v>1581</v>
      </c>
      <c r="R52" s="29" t="s">
        <v>1604</v>
      </c>
      <c r="S52" s="8"/>
      <c r="T52" s="8"/>
      <c r="U52" s="8"/>
      <c r="V52" s="8"/>
      <c r="W52" s="29"/>
      <c r="X52" s="29"/>
      <c r="Y52" s="8"/>
      <c r="Z52" s="8"/>
    </row>
    <row r="53" ht="118.8" spans="1:26">
      <c r="A53" s="8" t="s">
        <v>1605</v>
      </c>
      <c r="B53" s="8" t="s">
        <v>149</v>
      </c>
      <c r="C53" s="8">
        <v>22151070</v>
      </c>
      <c r="D53" s="8" t="s">
        <v>1521</v>
      </c>
      <c r="E53" s="8"/>
      <c r="F53" s="8"/>
      <c r="G53" s="8" t="s">
        <v>1606</v>
      </c>
      <c r="H53" s="8" t="s">
        <v>1607</v>
      </c>
      <c r="I53" s="26">
        <v>45231</v>
      </c>
      <c r="J53" s="8" t="s">
        <v>1608</v>
      </c>
      <c r="K53" s="8" t="s">
        <v>1609</v>
      </c>
      <c r="L53" s="27" t="s">
        <v>1457</v>
      </c>
      <c r="M53" s="8" t="s">
        <v>1610</v>
      </c>
      <c r="N53" s="8" t="s">
        <v>1529</v>
      </c>
      <c r="O53" s="8" t="s">
        <v>1530</v>
      </c>
      <c r="P53" s="8" t="s">
        <v>1611</v>
      </c>
      <c r="Q53" s="8" t="s">
        <v>1612</v>
      </c>
      <c r="R53" s="29">
        <v>44962</v>
      </c>
      <c r="S53" s="8"/>
      <c r="T53" s="8"/>
      <c r="U53" s="8"/>
      <c r="V53" s="8"/>
      <c r="W53" s="29"/>
      <c r="X53" s="29"/>
      <c r="Y53" s="8"/>
      <c r="Z53" s="8"/>
    </row>
    <row r="54" ht="72" spans="1:26">
      <c r="A54" s="8" t="s">
        <v>1613</v>
      </c>
      <c r="B54" s="8" t="s">
        <v>149</v>
      </c>
      <c r="C54" s="8">
        <v>22151104</v>
      </c>
      <c r="D54" s="8" t="s">
        <v>1521</v>
      </c>
      <c r="E54" s="8"/>
      <c r="F54" s="8"/>
      <c r="G54" s="8"/>
      <c r="H54" s="8"/>
      <c r="I54" s="26"/>
      <c r="J54" s="8"/>
      <c r="K54" s="8"/>
      <c r="L54" s="27"/>
      <c r="M54" s="8" t="s">
        <v>1614</v>
      </c>
      <c r="N54" s="8" t="s">
        <v>1529</v>
      </c>
      <c r="O54" s="8" t="s">
        <v>1530</v>
      </c>
      <c r="P54" s="8" t="s">
        <v>1597</v>
      </c>
      <c r="Q54" s="8" t="s">
        <v>1615</v>
      </c>
      <c r="R54" s="29" t="s">
        <v>1616</v>
      </c>
      <c r="S54" s="8"/>
      <c r="T54" s="8"/>
      <c r="U54" s="8"/>
      <c r="V54" s="8"/>
      <c r="W54" s="29"/>
      <c r="X54" s="29"/>
      <c r="Y54" s="8"/>
      <c r="Z54" s="8"/>
    </row>
    <row r="55" ht="48" spans="1:26">
      <c r="A55" s="8" t="s">
        <v>1617</v>
      </c>
      <c r="B55" s="8" t="s">
        <v>149</v>
      </c>
      <c r="C55" s="8">
        <v>22151013</v>
      </c>
      <c r="D55" s="8" t="s">
        <v>875</v>
      </c>
      <c r="E55" s="8"/>
      <c r="F55" s="8"/>
      <c r="G55" s="8"/>
      <c r="H55" s="8"/>
      <c r="I55" s="26"/>
      <c r="J55" s="8"/>
      <c r="K55" s="8"/>
      <c r="L55" s="27"/>
      <c r="M55" s="8"/>
      <c r="N55" s="8"/>
      <c r="O55" s="8"/>
      <c r="P55" s="8"/>
      <c r="Q55" s="8"/>
      <c r="R55" s="29"/>
      <c r="S55" s="8" t="s">
        <v>1538</v>
      </c>
      <c r="T55" s="8" t="s">
        <v>1539</v>
      </c>
      <c r="U55" s="8" t="s">
        <v>1540</v>
      </c>
      <c r="V55" s="8" t="s">
        <v>1618</v>
      </c>
      <c r="W55" s="27" t="s">
        <v>1513</v>
      </c>
      <c r="X55" s="29"/>
      <c r="Y55" s="8"/>
      <c r="Z55" s="8"/>
    </row>
    <row r="56" ht="72" spans="1:26">
      <c r="A56" s="8" t="s">
        <v>1619</v>
      </c>
      <c r="B56" s="8" t="s">
        <v>149</v>
      </c>
      <c r="C56" s="8">
        <v>22151034</v>
      </c>
      <c r="D56" s="8" t="s">
        <v>1521</v>
      </c>
      <c r="E56" s="8"/>
      <c r="F56" s="8"/>
      <c r="G56" s="8"/>
      <c r="H56" s="8"/>
      <c r="I56" s="8"/>
      <c r="J56" s="8"/>
      <c r="K56" s="8"/>
      <c r="L56" s="8"/>
      <c r="M56" s="8" t="s">
        <v>1620</v>
      </c>
      <c r="N56" s="8" t="s">
        <v>1529</v>
      </c>
      <c r="O56" s="8" t="s">
        <v>1530</v>
      </c>
      <c r="P56" s="8" t="s">
        <v>1621</v>
      </c>
      <c r="Q56" s="8" t="s">
        <v>1622</v>
      </c>
      <c r="R56" s="35">
        <v>44960</v>
      </c>
      <c r="S56" s="8"/>
      <c r="T56" s="8"/>
      <c r="U56" s="11"/>
      <c r="V56" s="11"/>
      <c r="W56" s="11"/>
      <c r="X56" s="11"/>
      <c r="Y56" s="11"/>
      <c r="Z56" s="11"/>
    </row>
    <row r="57" ht="84" spans="1:26">
      <c r="A57" s="8" t="s">
        <v>1623</v>
      </c>
      <c r="B57" s="8" t="s">
        <v>149</v>
      </c>
      <c r="C57" s="8">
        <v>22151177</v>
      </c>
      <c r="D57" s="8" t="s">
        <v>875</v>
      </c>
      <c r="E57" s="11"/>
      <c r="F57" s="11"/>
      <c r="G57" s="11"/>
      <c r="H57" s="11"/>
      <c r="I57" s="11"/>
      <c r="J57" s="11"/>
      <c r="K57" s="11"/>
      <c r="L57" s="11"/>
      <c r="M57" s="8" t="s">
        <v>1624</v>
      </c>
      <c r="N57" s="8" t="s">
        <v>1529</v>
      </c>
      <c r="O57" s="8" t="s">
        <v>1530</v>
      </c>
      <c r="P57" s="8" t="s">
        <v>1625</v>
      </c>
      <c r="Q57" s="8" t="s">
        <v>1626</v>
      </c>
      <c r="R57" s="27" t="s">
        <v>1449</v>
      </c>
      <c r="S57" s="11"/>
      <c r="T57" s="11"/>
      <c r="U57" s="11"/>
      <c r="V57" s="11"/>
      <c r="W57" s="11"/>
      <c r="X57" s="11"/>
      <c r="Y57" s="11"/>
      <c r="Z57" s="11"/>
    </row>
    <row r="58" ht="85.2" spans="1:26">
      <c r="A58" s="8" t="s">
        <v>1627</v>
      </c>
      <c r="B58" s="8" t="s">
        <v>149</v>
      </c>
      <c r="C58" s="8">
        <v>2151219</v>
      </c>
      <c r="D58" s="8" t="s">
        <v>1628</v>
      </c>
      <c r="E58" s="11"/>
      <c r="F58" s="11"/>
      <c r="G58" s="11"/>
      <c r="H58" s="11"/>
      <c r="I58" s="11"/>
      <c r="J58" s="11"/>
      <c r="K58" s="11"/>
      <c r="L58" s="11"/>
      <c r="M58" s="30" t="s">
        <v>1629</v>
      </c>
      <c r="N58" s="8" t="s">
        <v>1529</v>
      </c>
      <c r="O58" s="8" t="s">
        <v>1530</v>
      </c>
      <c r="P58" s="8" t="s">
        <v>1630</v>
      </c>
      <c r="Q58" s="8" t="s">
        <v>1631</v>
      </c>
      <c r="R58" s="27" t="s">
        <v>1632</v>
      </c>
      <c r="S58" s="11"/>
      <c r="T58" s="11"/>
      <c r="U58" s="11"/>
      <c r="V58" s="11"/>
      <c r="W58" s="11"/>
      <c r="X58" s="11"/>
      <c r="Y58" s="11"/>
      <c r="Z58" s="11"/>
    </row>
    <row r="59" ht="72" spans="1:26">
      <c r="A59" s="8" t="s">
        <v>1633</v>
      </c>
      <c r="B59" s="8" t="s">
        <v>149</v>
      </c>
      <c r="C59" s="8">
        <v>22151118</v>
      </c>
      <c r="D59" s="8" t="s">
        <v>1521</v>
      </c>
      <c r="E59" s="11"/>
      <c r="F59" s="11"/>
      <c r="G59" s="11"/>
      <c r="H59" s="11"/>
      <c r="I59" s="11"/>
      <c r="J59" s="11"/>
      <c r="K59" s="11"/>
      <c r="L59" s="11"/>
      <c r="M59" s="8" t="s">
        <v>1634</v>
      </c>
      <c r="N59" s="8" t="s">
        <v>1529</v>
      </c>
      <c r="O59" s="8" t="s">
        <v>1530</v>
      </c>
      <c r="P59" s="8" t="s">
        <v>1635</v>
      </c>
      <c r="Q59" s="8" t="s">
        <v>1636</v>
      </c>
      <c r="R59" s="27" t="s">
        <v>1632</v>
      </c>
      <c r="S59" s="11"/>
      <c r="T59" s="11"/>
      <c r="U59" s="11"/>
      <c r="V59" s="11"/>
      <c r="W59" s="11"/>
      <c r="X59" s="11"/>
      <c r="Y59" s="11"/>
      <c r="Z59" s="11"/>
    </row>
    <row r="60" ht="60" spans="1:26">
      <c r="A60" s="12" t="s">
        <v>1637</v>
      </c>
      <c r="B60" s="12" t="s">
        <v>215</v>
      </c>
      <c r="C60" s="12">
        <v>22151117</v>
      </c>
      <c r="D60" s="12" t="s">
        <v>1638</v>
      </c>
      <c r="E60" s="12"/>
      <c r="F60" s="12"/>
      <c r="G60" s="12"/>
      <c r="H60" s="12"/>
      <c r="I60" s="12"/>
      <c r="J60" s="12"/>
      <c r="K60" s="12"/>
      <c r="L60" s="12"/>
      <c r="M60" s="12" t="s">
        <v>1639</v>
      </c>
      <c r="N60" s="12" t="s">
        <v>1640</v>
      </c>
      <c r="O60" s="12" t="s">
        <v>1641</v>
      </c>
      <c r="P60" s="31" t="s">
        <v>1642</v>
      </c>
      <c r="Q60" s="12" t="s">
        <v>1643</v>
      </c>
      <c r="R60" s="31" t="s">
        <v>1337</v>
      </c>
      <c r="S60" s="12"/>
      <c r="T60" s="12"/>
      <c r="U60" s="12"/>
      <c r="V60" s="12"/>
      <c r="W60" s="12"/>
      <c r="X60" s="12"/>
      <c r="Y60" s="12"/>
      <c r="Z60" s="12"/>
    </row>
    <row r="61" ht="25.2" spans="1:26">
      <c r="A61" s="12" t="s">
        <v>1644</v>
      </c>
      <c r="B61" s="12" t="s">
        <v>215</v>
      </c>
      <c r="C61" s="12">
        <v>22151158</v>
      </c>
      <c r="D61" s="12" t="s">
        <v>1638</v>
      </c>
      <c r="E61" s="12"/>
      <c r="F61" s="12"/>
      <c r="G61" s="12"/>
      <c r="H61" s="12"/>
      <c r="I61" s="12"/>
      <c r="J61" s="12"/>
      <c r="K61" s="12"/>
      <c r="L61" s="12"/>
      <c r="M61" s="12"/>
      <c r="N61" s="12"/>
      <c r="O61" s="12"/>
      <c r="P61" s="12"/>
      <c r="Q61" s="12"/>
      <c r="R61" s="31"/>
      <c r="S61" s="12"/>
      <c r="T61" s="12"/>
      <c r="U61" s="12"/>
      <c r="V61" s="12"/>
      <c r="W61" s="12"/>
      <c r="X61" s="12">
        <v>16</v>
      </c>
      <c r="Y61" s="12"/>
      <c r="Z61" s="12"/>
    </row>
    <row r="62" ht="78" spans="1:26">
      <c r="A62" s="12" t="s">
        <v>1645</v>
      </c>
      <c r="B62" s="12" t="s">
        <v>215</v>
      </c>
      <c r="C62" s="12">
        <v>22151217</v>
      </c>
      <c r="D62" s="12" t="s">
        <v>1646</v>
      </c>
      <c r="E62" s="12"/>
      <c r="F62" s="12"/>
      <c r="G62" s="12"/>
      <c r="H62" s="12"/>
      <c r="I62" s="12"/>
      <c r="J62" s="12"/>
      <c r="K62" s="12"/>
      <c r="L62" s="12"/>
      <c r="M62" s="12" t="s">
        <v>1647</v>
      </c>
      <c r="N62" s="12" t="s">
        <v>1640</v>
      </c>
      <c r="O62" s="12" t="s">
        <v>1641</v>
      </c>
      <c r="P62" s="32">
        <v>45132</v>
      </c>
      <c r="Q62" s="12" t="s">
        <v>1648</v>
      </c>
      <c r="R62" s="31" t="s">
        <v>1423</v>
      </c>
      <c r="S62" s="12"/>
      <c r="T62" s="12"/>
      <c r="U62" s="12"/>
      <c r="V62" s="12"/>
      <c r="W62" s="12"/>
      <c r="X62" s="12"/>
      <c r="Y62" s="12"/>
      <c r="Z62" s="12"/>
    </row>
    <row r="63" ht="48" spans="1:26">
      <c r="A63" s="12" t="s">
        <v>1645</v>
      </c>
      <c r="B63" s="12" t="s">
        <v>215</v>
      </c>
      <c r="C63" s="12">
        <v>22151217</v>
      </c>
      <c r="D63" s="12" t="s">
        <v>1646</v>
      </c>
      <c r="E63" s="12"/>
      <c r="F63" s="12"/>
      <c r="G63" s="12"/>
      <c r="H63" s="12"/>
      <c r="I63" s="12"/>
      <c r="J63" s="12"/>
      <c r="K63" s="12"/>
      <c r="L63" s="12"/>
      <c r="M63" s="12" t="s">
        <v>1649</v>
      </c>
      <c r="N63" s="12" t="s">
        <v>1640</v>
      </c>
      <c r="O63" s="12" t="s">
        <v>1641</v>
      </c>
      <c r="P63" s="32">
        <v>45128</v>
      </c>
      <c r="Q63" s="12" t="s">
        <v>1645</v>
      </c>
      <c r="R63" s="31" t="s">
        <v>1519</v>
      </c>
      <c r="S63" s="12"/>
      <c r="T63" s="12"/>
      <c r="U63" s="12"/>
      <c r="V63" s="12"/>
      <c r="W63" s="12"/>
      <c r="X63" s="12"/>
      <c r="Y63" s="12"/>
      <c r="Z63" s="12"/>
    </row>
    <row r="64" ht="25.2" spans="1:26">
      <c r="A64" s="12" t="s">
        <v>1650</v>
      </c>
      <c r="B64" s="12" t="s">
        <v>215</v>
      </c>
      <c r="C64" s="12">
        <v>22151042</v>
      </c>
      <c r="D64" s="12" t="s">
        <v>1646</v>
      </c>
      <c r="E64" s="12"/>
      <c r="F64" s="12"/>
      <c r="G64" s="12"/>
      <c r="H64" s="12"/>
      <c r="I64" s="12"/>
      <c r="J64" s="12"/>
      <c r="K64" s="12"/>
      <c r="L64" s="12"/>
      <c r="M64" s="12"/>
      <c r="N64" s="12"/>
      <c r="O64" s="12"/>
      <c r="P64" s="12"/>
      <c r="Q64" s="12"/>
      <c r="R64" s="12"/>
      <c r="S64" s="12"/>
      <c r="T64" s="12"/>
      <c r="U64" s="12"/>
      <c r="V64" s="12"/>
      <c r="W64" s="12"/>
      <c r="X64" s="12">
        <v>16</v>
      </c>
      <c r="Y64" s="12"/>
      <c r="Z64" s="12"/>
    </row>
    <row r="65" ht="84" spans="1:26">
      <c r="A65" s="12" t="s">
        <v>1651</v>
      </c>
      <c r="B65" s="12" t="s">
        <v>215</v>
      </c>
      <c r="C65" s="12">
        <v>22151225</v>
      </c>
      <c r="D65" s="12" t="s">
        <v>1646</v>
      </c>
      <c r="E65" s="12"/>
      <c r="F65" s="12"/>
      <c r="G65" s="12"/>
      <c r="H65" s="12"/>
      <c r="I65" s="12"/>
      <c r="J65" s="12"/>
      <c r="K65" s="12"/>
      <c r="L65" s="12"/>
      <c r="M65" s="12" t="s">
        <v>1652</v>
      </c>
      <c r="N65" s="12" t="s">
        <v>1640</v>
      </c>
      <c r="O65" s="12" t="s">
        <v>1641</v>
      </c>
      <c r="P65" s="32">
        <v>45084</v>
      </c>
      <c r="Q65" s="12" t="s">
        <v>1653</v>
      </c>
      <c r="R65" s="31" t="s">
        <v>1348</v>
      </c>
      <c r="S65" s="12"/>
      <c r="T65" s="12"/>
      <c r="U65" s="12"/>
      <c r="V65" s="12"/>
      <c r="W65" s="12"/>
      <c r="X65" s="12"/>
      <c r="Y65" s="12"/>
      <c r="Z65" s="12"/>
    </row>
    <row r="66" ht="60" spans="1:26">
      <c r="A66" s="12" t="s">
        <v>1654</v>
      </c>
      <c r="B66" s="12" t="s">
        <v>215</v>
      </c>
      <c r="C66" s="12">
        <v>22151218</v>
      </c>
      <c r="D66" s="12" t="s">
        <v>1655</v>
      </c>
      <c r="E66" s="38"/>
      <c r="F66" s="12"/>
      <c r="G66" s="12"/>
      <c r="H66" s="12"/>
      <c r="I66" s="12"/>
      <c r="J66" s="12"/>
      <c r="K66" s="12"/>
      <c r="L66" s="12"/>
      <c r="M66" s="12" t="s">
        <v>1656</v>
      </c>
      <c r="N66" s="12" t="s">
        <v>1640</v>
      </c>
      <c r="O66" s="12" t="s">
        <v>1641</v>
      </c>
      <c r="P66" s="12" t="s">
        <v>1657</v>
      </c>
      <c r="Q66" s="12" t="s">
        <v>1658</v>
      </c>
      <c r="R66" s="31" t="s">
        <v>1343</v>
      </c>
      <c r="S66" s="12"/>
      <c r="T66" s="12"/>
      <c r="U66" s="12"/>
      <c r="V66" s="12"/>
      <c r="W66" s="12"/>
      <c r="X66" s="12"/>
      <c r="Y66" s="12"/>
      <c r="Z66" s="12"/>
    </row>
    <row r="67" ht="224.4" spans="1:26">
      <c r="A67" s="12" t="s">
        <v>1659</v>
      </c>
      <c r="B67" s="12" t="s">
        <v>215</v>
      </c>
      <c r="C67" s="12">
        <v>22151096</v>
      </c>
      <c r="D67" s="12" t="s">
        <v>1660</v>
      </c>
      <c r="E67" s="12"/>
      <c r="F67" s="12"/>
      <c r="G67" s="12" t="s">
        <v>1661</v>
      </c>
      <c r="H67" s="12" t="s">
        <v>1662</v>
      </c>
      <c r="I67" s="32">
        <v>45153</v>
      </c>
      <c r="J67" s="12" t="s">
        <v>1663</v>
      </c>
      <c r="K67" s="12" t="s">
        <v>1664</v>
      </c>
      <c r="L67" s="12" t="s">
        <v>1665</v>
      </c>
      <c r="M67" s="12" t="s">
        <v>1666</v>
      </c>
      <c r="N67" s="12" t="s">
        <v>1640</v>
      </c>
      <c r="O67" s="12" t="s">
        <v>1641</v>
      </c>
      <c r="P67" s="32">
        <v>45156</v>
      </c>
      <c r="Q67" s="12" t="s">
        <v>1667</v>
      </c>
      <c r="R67" s="12" t="s">
        <v>1668</v>
      </c>
      <c r="S67" s="12"/>
      <c r="T67" s="12"/>
      <c r="U67" s="12"/>
      <c r="V67" s="12"/>
      <c r="W67" s="12"/>
      <c r="X67" s="12"/>
      <c r="Y67" s="12"/>
      <c r="Z67" s="12"/>
    </row>
    <row r="68" ht="62.4" spans="1:26">
      <c r="A68" s="12" t="s">
        <v>1669</v>
      </c>
      <c r="B68" s="12" t="s">
        <v>215</v>
      </c>
      <c r="C68" s="12">
        <v>22151247</v>
      </c>
      <c r="D68" s="12" t="s">
        <v>1670</v>
      </c>
      <c r="E68" s="12"/>
      <c r="F68" s="12"/>
      <c r="G68" s="12"/>
      <c r="H68" s="12"/>
      <c r="I68" s="12"/>
      <c r="J68" s="12"/>
      <c r="K68" s="12"/>
      <c r="L68" s="12"/>
      <c r="M68" s="12" t="s">
        <v>1671</v>
      </c>
      <c r="N68" s="12" t="s">
        <v>1640</v>
      </c>
      <c r="O68" s="12" t="s">
        <v>1641</v>
      </c>
      <c r="P68" s="12" t="s">
        <v>1672</v>
      </c>
      <c r="Q68" s="12" t="s">
        <v>1669</v>
      </c>
      <c r="R68" s="53" t="s">
        <v>1673</v>
      </c>
      <c r="S68" s="12"/>
      <c r="T68" s="12"/>
      <c r="U68" s="12"/>
      <c r="V68" s="12"/>
      <c r="W68" s="12"/>
      <c r="X68" s="12" t="s">
        <v>221</v>
      </c>
      <c r="Y68" s="12"/>
      <c r="Z68" s="12"/>
    </row>
    <row r="69" ht="25.2" spans="1:26">
      <c r="A69" s="12" t="s">
        <v>1674</v>
      </c>
      <c r="B69" s="12" t="s">
        <v>215</v>
      </c>
      <c r="C69" s="12">
        <v>22151147</v>
      </c>
      <c r="D69" s="12" t="s">
        <v>1646</v>
      </c>
      <c r="E69" s="38"/>
      <c r="F69" s="38"/>
      <c r="G69" s="38"/>
      <c r="H69" s="38"/>
      <c r="I69" s="38"/>
      <c r="J69" s="38"/>
      <c r="K69" s="38"/>
      <c r="L69" s="38"/>
      <c r="M69" s="38"/>
      <c r="N69" s="38"/>
      <c r="O69" s="38"/>
      <c r="P69" s="38"/>
      <c r="Q69" s="38"/>
      <c r="R69" s="54"/>
      <c r="S69" s="38"/>
      <c r="T69" s="38"/>
      <c r="U69" s="55"/>
      <c r="V69" s="55"/>
      <c r="W69" s="38"/>
      <c r="X69" s="38">
        <v>6</v>
      </c>
      <c r="Y69" s="55"/>
      <c r="Z69" s="55"/>
    </row>
    <row r="70" ht="78" spans="1:26">
      <c r="A70" s="12" t="s">
        <v>1675</v>
      </c>
      <c r="B70" s="12" t="s">
        <v>215</v>
      </c>
      <c r="C70" s="31">
        <v>22151174</v>
      </c>
      <c r="D70" s="12" t="s">
        <v>1655</v>
      </c>
      <c r="E70" s="38"/>
      <c r="F70" s="38"/>
      <c r="G70" s="38"/>
      <c r="H70" s="38"/>
      <c r="I70" s="38"/>
      <c r="J70" s="38"/>
      <c r="K70" s="38"/>
      <c r="L70" s="38"/>
      <c r="M70" s="38" t="s">
        <v>1647</v>
      </c>
      <c r="N70" s="12" t="s">
        <v>1640</v>
      </c>
      <c r="O70" s="12" t="s">
        <v>1641</v>
      </c>
      <c r="P70" s="43">
        <v>45132</v>
      </c>
      <c r="Q70" s="38" t="s">
        <v>1676</v>
      </c>
      <c r="R70" s="12" t="s">
        <v>1668</v>
      </c>
      <c r="S70" s="38"/>
      <c r="T70" s="38"/>
      <c r="U70" s="55"/>
      <c r="V70" s="55"/>
      <c r="W70" s="38"/>
      <c r="X70" s="38"/>
      <c r="Y70" s="55"/>
      <c r="Z70" s="55"/>
    </row>
    <row r="71" ht="66" spans="1:26">
      <c r="A71" s="12" t="s">
        <v>227</v>
      </c>
      <c r="B71" s="12" t="s">
        <v>215</v>
      </c>
      <c r="C71" s="12">
        <v>22151138</v>
      </c>
      <c r="D71" s="12" t="s">
        <v>1677</v>
      </c>
      <c r="E71" s="12"/>
      <c r="F71" s="12"/>
      <c r="G71" s="12"/>
      <c r="H71" s="12"/>
      <c r="I71" s="12"/>
      <c r="J71" s="12"/>
      <c r="K71" s="12"/>
      <c r="L71" s="12"/>
      <c r="M71" s="12" t="s">
        <v>1678</v>
      </c>
      <c r="N71" s="12" t="s">
        <v>1640</v>
      </c>
      <c r="O71" s="12" t="s">
        <v>1641</v>
      </c>
      <c r="P71" s="32" t="s">
        <v>1679</v>
      </c>
      <c r="Q71" s="12" t="s">
        <v>1680</v>
      </c>
      <c r="R71" s="12" t="s">
        <v>1681</v>
      </c>
      <c r="S71" s="12"/>
      <c r="T71" s="12"/>
      <c r="U71" s="12"/>
      <c r="V71" s="12"/>
      <c r="W71" s="12"/>
      <c r="X71" s="12"/>
      <c r="Y71" s="12"/>
      <c r="Z71" s="12"/>
    </row>
    <row r="72" ht="66" spans="1:26">
      <c r="A72" s="12" t="s">
        <v>227</v>
      </c>
      <c r="B72" s="12" t="s">
        <v>215</v>
      </c>
      <c r="C72" s="12">
        <v>22151138</v>
      </c>
      <c r="D72" s="12" t="s">
        <v>1677</v>
      </c>
      <c r="E72" s="12"/>
      <c r="F72" s="12"/>
      <c r="G72" s="12"/>
      <c r="H72" s="12"/>
      <c r="I72" s="12"/>
      <c r="J72" s="12"/>
      <c r="K72" s="12"/>
      <c r="L72" s="12"/>
      <c r="M72" s="12" t="s">
        <v>1682</v>
      </c>
      <c r="N72" s="12" t="s">
        <v>1640</v>
      </c>
      <c r="O72" s="12" t="s">
        <v>1641</v>
      </c>
      <c r="P72" s="32">
        <v>45114</v>
      </c>
      <c r="Q72" s="12" t="s">
        <v>1683</v>
      </c>
      <c r="R72" s="12" t="s">
        <v>1681</v>
      </c>
      <c r="S72" s="12"/>
      <c r="T72" s="12"/>
      <c r="U72" s="12"/>
      <c r="V72" s="12"/>
      <c r="W72" s="12"/>
      <c r="X72" s="12"/>
      <c r="Y72" s="12"/>
      <c r="Z72" s="12"/>
    </row>
    <row r="73" ht="73.2" spans="1:26">
      <c r="A73" s="12" t="s">
        <v>227</v>
      </c>
      <c r="B73" s="12" t="s">
        <v>215</v>
      </c>
      <c r="C73" s="12">
        <v>22151138</v>
      </c>
      <c r="D73" s="12" t="s">
        <v>1677</v>
      </c>
      <c r="E73" s="12"/>
      <c r="F73" s="12"/>
      <c r="G73" s="12"/>
      <c r="H73" s="12"/>
      <c r="I73" s="12"/>
      <c r="J73" s="12"/>
      <c r="K73" s="12"/>
      <c r="L73" s="12"/>
      <c r="M73" s="12" t="s">
        <v>1684</v>
      </c>
      <c r="N73" s="12" t="s">
        <v>1640</v>
      </c>
      <c r="O73" s="38"/>
      <c r="P73" s="32">
        <v>45163</v>
      </c>
      <c r="Q73" s="12" t="s">
        <v>1685</v>
      </c>
      <c r="R73" s="12" t="s">
        <v>1681</v>
      </c>
      <c r="S73" s="12"/>
      <c r="T73" s="12"/>
      <c r="U73" s="12"/>
      <c r="V73" s="12"/>
      <c r="W73" s="12"/>
      <c r="X73" s="12"/>
      <c r="Y73" s="12"/>
      <c r="Z73" s="12"/>
    </row>
    <row r="74" ht="79.2" spans="1:26">
      <c r="A74" s="12" t="s">
        <v>227</v>
      </c>
      <c r="B74" s="12" t="s">
        <v>215</v>
      </c>
      <c r="C74" s="12">
        <v>22151138</v>
      </c>
      <c r="D74" s="12" t="s">
        <v>1677</v>
      </c>
      <c r="E74" s="12"/>
      <c r="F74" s="12"/>
      <c r="G74" s="12"/>
      <c r="H74" s="12"/>
      <c r="I74" s="12"/>
      <c r="J74" s="12"/>
      <c r="K74" s="12"/>
      <c r="L74" s="12"/>
      <c r="M74" s="12" t="s">
        <v>1686</v>
      </c>
      <c r="N74" s="12" t="s">
        <v>1640</v>
      </c>
      <c r="O74" s="12" t="s">
        <v>1641</v>
      </c>
      <c r="P74" s="32">
        <v>45132</v>
      </c>
      <c r="Q74" s="12" t="s">
        <v>1687</v>
      </c>
      <c r="R74" s="12" t="s">
        <v>1688</v>
      </c>
      <c r="S74" s="12"/>
      <c r="T74" s="12"/>
      <c r="U74" s="12"/>
      <c r="V74" s="12"/>
      <c r="W74" s="12"/>
      <c r="X74" s="12"/>
      <c r="Y74" s="12"/>
      <c r="Z74" s="12"/>
    </row>
    <row r="75" ht="84" spans="1:26">
      <c r="A75" s="12" t="s">
        <v>1689</v>
      </c>
      <c r="B75" s="12" t="s">
        <v>215</v>
      </c>
      <c r="C75" s="12">
        <v>22151098</v>
      </c>
      <c r="D75" s="12" t="s">
        <v>1660</v>
      </c>
      <c r="E75" s="12"/>
      <c r="F75" s="12"/>
      <c r="G75" s="12"/>
      <c r="H75" s="12"/>
      <c r="I75" s="12"/>
      <c r="J75" s="12"/>
      <c r="K75" s="12"/>
      <c r="L75" s="12"/>
      <c r="M75" s="12" t="s">
        <v>1690</v>
      </c>
      <c r="N75" s="12" t="s">
        <v>1640</v>
      </c>
      <c r="O75" s="12" t="s">
        <v>1641</v>
      </c>
      <c r="P75" s="12" t="s">
        <v>1691</v>
      </c>
      <c r="Q75" s="12" t="s">
        <v>1692</v>
      </c>
      <c r="R75" s="53">
        <v>44929</v>
      </c>
      <c r="S75" s="12"/>
      <c r="T75" s="12"/>
      <c r="U75" s="12"/>
      <c r="V75" s="12"/>
      <c r="W75" s="12"/>
      <c r="X75" s="12"/>
      <c r="Y75" s="12"/>
      <c r="Z75" s="12"/>
    </row>
    <row r="76" ht="60" spans="1:26">
      <c r="A76" s="6" t="s">
        <v>1693</v>
      </c>
      <c r="B76" s="6" t="s">
        <v>1694</v>
      </c>
      <c r="C76" s="6">
        <v>22151061</v>
      </c>
      <c r="D76" s="6" t="s">
        <v>1695</v>
      </c>
      <c r="E76" s="6"/>
      <c r="F76" s="6"/>
      <c r="G76" s="6"/>
      <c r="H76" s="6"/>
      <c r="I76" s="6"/>
      <c r="J76" s="6"/>
      <c r="K76" s="6"/>
      <c r="L76" s="6"/>
      <c r="M76" s="6" t="s">
        <v>1696</v>
      </c>
      <c r="N76" s="6" t="s">
        <v>1399</v>
      </c>
      <c r="O76" s="44" t="s">
        <v>1433</v>
      </c>
      <c r="P76" s="14">
        <v>45145</v>
      </c>
      <c r="Q76" s="6" t="s">
        <v>1697</v>
      </c>
      <c r="R76" s="47" t="s">
        <v>1698</v>
      </c>
      <c r="S76" s="6"/>
      <c r="T76" s="6"/>
      <c r="U76" s="6"/>
      <c r="V76" s="6"/>
      <c r="W76" s="6"/>
      <c r="X76" s="6"/>
      <c r="Y76" s="6"/>
      <c r="Z76" s="6"/>
    </row>
    <row r="77" ht="145.2" spans="1:26">
      <c r="A77" s="7" t="s">
        <v>1699</v>
      </c>
      <c r="B77" s="6" t="s">
        <v>289</v>
      </c>
      <c r="C77" s="7">
        <v>22151126</v>
      </c>
      <c r="D77" s="7" t="s">
        <v>836</v>
      </c>
      <c r="E77" s="7"/>
      <c r="F77" s="7"/>
      <c r="G77" s="7" t="s">
        <v>1700</v>
      </c>
      <c r="H77" s="7" t="s">
        <v>1701</v>
      </c>
      <c r="I77" s="7">
        <v>202308</v>
      </c>
      <c r="J77" s="7" t="s">
        <v>1335</v>
      </c>
      <c r="K77" s="7" t="s">
        <v>1702</v>
      </c>
      <c r="L77" s="15" t="s">
        <v>1465</v>
      </c>
      <c r="M77" s="15"/>
      <c r="N77" s="7"/>
      <c r="O77" s="7"/>
      <c r="P77" s="7"/>
      <c r="Q77" s="7"/>
      <c r="R77" s="7"/>
      <c r="S77" s="7"/>
      <c r="T77" s="7"/>
      <c r="U77" s="7"/>
      <c r="V77" s="7"/>
      <c r="W77" s="7"/>
      <c r="X77" s="7">
        <v>2.5</v>
      </c>
      <c r="Y77" s="7"/>
      <c r="Z77" s="6"/>
    </row>
    <row r="78" ht="224.4" spans="1:26">
      <c r="A78" s="7" t="s">
        <v>1699</v>
      </c>
      <c r="B78" s="6" t="s">
        <v>1703</v>
      </c>
      <c r="C78" s="7">
        <v>22151127</v>
      </c>
      <c r="D78" s="7" t="s">
        <v>836</v>
      </c>
      <c r="E78" s="7"/>
      <c r="F78" s="7"/>
      <c r="G78" s="7" t="s">
        <v>1704</v>
      </c>
      <c r="H78" s="7" t="s">
        <v>1701</v>
      </c>
      <c r="I78" s="7">
        <v>202308</v>
      </c>
      <c r="J78" s="7" t="s">
        <v>1335</v>
      </c>
      <c r="K78" s="7" t="s">
        <v>1705</v>
      </c>
      <c r="L78" s="15" t="s">
        <v>1706</v>
      </c>
      <c r="M78" s="15"/>
      <c r="N78" s="7"/>
      <c r="O78" s="7"/>
      <c r="P78" s="7"/>
      <c r="Q78" s="7"/>
      <c r="R78" s="7"/>
      <c r="S78" s="7"/>
      <c r="T78" s="7"/>
      <c r="U78" s="7"/>
      <c r="V78" s="7"/>
      <c r="W78" s="7"/>
      <c r="X78" s="7"/>
      <c r="Y78" s="7"/>
      <c r="Z78" s="7"/>
    </row>
    <row r="79" ht="132" spans="1:26">
      <c r="A79" s="7" t="s">
        <v>1699</v>
      </c>
      <c r="B79" s="6" t="s">
        <v>1707</v>
      </c>
      <c r="C79" s="7">
        <v>22151128</v>
      </c>
      <c r="D79" s="7" t="s">
        <v>836</v>
      </c>
      <c r="E79" s="7"/>
      <c r="F79" s="7"/>
      <c r="G79" s="7" t="s">
        <v>1708</v>
      </c>
      <c r="H79" s="7" t="s">
        <v>1701</v>
      </c>
      <c r="I79" s="7">
        <v>202308</v>
      </c>
      <c r="J79" s="7" t="s">
        <v>1335</v>
      </c>
      <c r="K79" s="7" t="s">
        <v>1709</v>
      </c>
      <c r="L79" s="15" t="s">
        <v>1457</v>
      </c>
      <c r="M79" s="15"/>
      <c r="N79" s="7"/>
      <c r="O79" s="7"/>
      <c r="P79" s="7"/>
      <c r="Q79" s="7"/>
      <c r="R79" s="7"/>
      <c r="S79" s="7"/>
      <c r="T79" s="7"/>
      <c r="U79" s="7"/>
      <c r="V79" s="7"/>
      <c r="W79" s="7"/>
      <c r="X79" s="7"/>
      <c r="Y79" s="7"/>
      <c r="Z79" s="7"/>
    </row>
    <row r="80" ht="211.2" spans="1:26">
      <c r="A80" s="7" t="s">
        <v>1699</v>
      </c>
      <c r="B80" s="6" t="s">
        <v>1710</v>
      </c>
      <c r="C80" s="7">
        <v>22151129</v>
      </c>
      <c r="D80" s="7" t="s">
        <v>836</v>
      </c>
      <c r="E80" s="7"/>
      <c r="F80" s="7"/>
      <c r="G80" s="7" t="s">
        <v>1711</v>
      </c>
      <c r="H80" s="7" t="s">
        <v>1712</v>
      </c>
      <c r="I80" s="7">
        <v>202308</v>
      </c>
      <c r="J80" s="7" t="s">
        <v>1335</v>
      </c>
      <c r="K80" s="7" t="s">
        <v>1713</v>
      </c>
      <c r="L80" s="15" t="s">
        <v>1377</v>
      </c>
      <c r="M80" s="15"/>
      <c r="N80" s="7"/>
      <c r="O80" s="7"/>
      <c r="P80" s="7"/>
      <c r="Q80" s="7"/>
      <c r="R80" s="7"/>
      <c r="S80" s="7"/>
      <c r="T80" s="7"/>
      <c r="U80" s="7"/>
      <c r="V80" s="7"/>
      <c r="W80" s="7"/>
      <c r="X80" s="7"/>
      <c r="Y80" s="7"/>
      <c r="Z80" s="7"/>
    </row>
    <row r="81" ht="171.6" spans="1:26">
      <c r="A81" s="7" t="s">
        <v>1699</v>
      </c>
      <c r="B81" s="6" t="s">
        <v>1714</v>
      </c>
      <c r="C81" s="7">
        <v>22151130</v>
      </c>
      <c r="D81" s="7" t="s">
        <v>836</v>
      </c>
      <c r="E81" s="7"/>
      <c r="F81" s="7"/>
      <c r="G81" s="7" t="s">
        <v>1715</v>
      </c>
      <c r="H81" s="7" t="s">
        <v>1716</v>
      </c>
      <c r="I81" s="7">
        <v>202305</v>
      </c>
      <c r="J81" s="7" t="s">
        <v>1335</v>
      </c>
      <c r="K81" s="45" t="s">
        <v>1717</v>
      </c>
      <c r="L81" s="15" t="s">
        <v>1489</v>
      </c>
      <c r="M81" s="15"/>
      <c r="N81" s="7"/>
      <c r="O81" s="7"/>
      <c r="P81" s="7"/>
      <c r="Q81" s="7"/>
      <c r="R81" s="7"/>
      <c r="S81" s="7"/>
      <c r="T81" s="7"/>
      <c r="U81" s="7"/>
      <c r="V81" s="7"/>
      <c r="W81" s="7"/>
      <c r="X81" s="7"/>
      <c r="Y81" s="7"/>
      <c r="Z81" s="7"/>
    </row>
    <row r="82" ht="158.4" spans="1:26">
      <c r="A82" s="7" t="s">
        <v>1699</v>
      </c>
      <c r="B82" s="6" t="s">
        <v>289</v>
      </c>
      <c r="C82" s="7">
        <v>22151126</v>
      </c>
      <c r="D82" s="7" t="s">
        <v>836</v>
      </c>
      <c r="E82" s="7"/>
      <c r="F82" s="7"/>
      <c r="G82" s="7" t="s">
        <v>1718</v>
      </c>
      <c r="H82" s="7" t="s">
        <v>1719</v>
      </c>
      <c r="I82" s="7">
        <v>202208</v>
      </c>
      <c r="J82" s="7" t="s">
        <v>1335</v>
      </c>
      <c r="K82" s="7" t="s">
        <v>1720</v>
      </c>
      <c r="L82" s="15" t="s">
        <v>1457</v>
      </c>
      <c r="M82" s="15"/>
      <c r="N82" s="7"/>
      <c r="O82" s="7"/>
      <c r="P82" s="7"/>
      <c r="Q82" s="7"/>
      <c r="R82" s="7"/>
      <c r="S82" s="7"/>
      <c r="T82" s="7"/>
      <c r="U82" s="7"/>
      <c r="V82" s="7"/>
      <c r="W82" s="7"/>
      <c r="X82" s="7"/>
      <c r="Y82" s="7"/>
      <c r="Z82" s="7"/>
    </row>
    <row r="83" ht="132" spans="1:26">
      <c r="A83" s="6" t="s">
        <v>1721</v>
      </c>
      <c r="B83" s="6" t="s">
        <v>289</v>
      </c>
      <c r="C83" s="7">
        <v>22151191</v>
      </c>
      <c r="D83" s="6" t="s">
        <v>1362</v>
      </c>
      <c r="E83" s="7"/>
      <c r="F83" s="7"/>
      <c r="G83" s="7" t="s">
        <v>1722</v>
      </c>
      <c r="H83" s="7" t="s">
        <v>1723</v>
      </c>
      <c r="I83" s="7" t="s">
        <v>1724</v>
      </c>
      <c r="J83" s="7" t="s">
        <v>1353</v>
      </c>
      <c r="K83" s="7" t="s">
        <v>1725</v>
      </c>
      <c r="L83" s="46" t="s">
        <v>1726</v>
      </c>
      <c r="M83" s="15"/>
      <c r="N83" s="7"/>
      <c r="O83" s="7"/>
      <c r="P83" s="7"/>
      <c r="Q83" s="7"/>
      <c r="R83" s="15"/>
      <c r="S83" s="7" t="s">
        <v>1727</v>
      </c>
      <c r="T83" s="7" t="s">
        <v>1728</v>
      </c>
      <c r="U83" s="7" t="s">
        <v>1729</v>
      </c>
      <c r="V83" s="7" t="s">
        <v>1730</v>
      </c>
      <c r="W83" s="7" t="s">
        <v>1731</v>
      </c>
      <c r="X83" s="7"/>
      <c r="Y83" s="7"/>
      <c r="Z83" s="6"/>
    </row>
    <row r="84" ht="118.8" spans="1:26">
      <c r="A84" s="6" t="s">
        <v>1721</v>
      </c>
      <c r="B84" s="6" t="s">
        <v>289</v>
      </c>
      <c r="C84" s="7">
        <v>22151191</v>
      </c>
      <c r="D84" s="6" t="s">
        <v>1362</v>
      </c>
      <c r="E84" s="7"/>
      <c r="F84" s="7"/>
      <c r="G84" s="7" t="s">
        <v>1732</v>
      </c>
      <c r="H84" s="7" t="s">
        <v>1733</v>
      </c>
      <c r="I84" s="7" t="s">
        <v>1734</v>
      </c>
      <c r="J84" s="7" t="s">
        <v>1735</v>
      </c>
      <c r="K84" s="7" t="s">
        <v>1736</v>
      </c>
      <c r="L84" s="7" t="s">
        <v>1737</v>
      </c>
      <c r="M84" s="47"/>
      <c r="N84" s="6"/>
      <c r="O84" s="6"/>
      <c r="P84" s="6"/>
      <c r="Q84" s="6"/>
      <c r="R84" s="47"/>
      <c r="S84" s="6"/>
      <c r="T84" s="6"/>
      <c r="U84" s="6"/>
      <c r="V84" s="6"/>
      <c r="W84" s="6"/>
      <c r="X84" s="6"/>
      <c r="Y84" s="6"/>
      <c r="Z84" s="7"/>
    </row>
    <row r="85" ht="118.8" spans="1:26">
      <c r="A85" s="6" t="s">
        <v>1721</v>
      </c>
      <c r="B85" s="6" t="s">
        <v>289</v>
      </c>
      <c r="C85" s="7">
        <v>22151191</v>
      </c>
      <c r="D85" s="6" t="s">
        <v>1362</v>
      </c>
      <c r="E85" s="7"/>
      <c r="F85" s="7"/>
      <c r="G85" s="7" t="s">
        <v>1738</v>
      </c>
      <c r="H85" s="7" t="s">
        <v>1739</v>
      </c>
      <c r="I85" s="7" t="s">
        <v>1740</v>
      </c>
      <c r="J85" s="7" t="s">
        <v>1741</v>
      </c>
      <c r="K85" s="7" t="s">
        <v>1730</v>
      </c>
      <c r="L85" s="7" t="s">
        <v>1731</v>
      </c>
      <c r="M85" s="47"/>
      <c r="N85" s="6"/>
      <c r="O85" s="6"/>
      <c r="P85" s="6"/>
      <c r="Q85" s="6"/>
      <c r="R85" s="47"/>
      <c r="S85" s="6"/>
      <c r="T85" s="6"/>
      <c r="U85" s="6"/>
      <c r="V85" s="6"/>
      <c r="W85" s="6"/>
      <c r="X85" s="6"/>
      <c r="Y85" s="6"/>
      <c r="Z85" s="7"/>
    </row>
    <row r="86" ht="105.6" spans="1:26">
      <c r="A86" s="6" t="s">
        <v>1721</v>
      </c>
      <c r="B86" s="6" t="s">
        <v>289</v>
      </c>
      <c r="C86" s="7">
        <v>22151191</v>
      </c>
      <c r="D86" s="6" t="s">
        <v>1362</v>
      </c>
      <c r="E86" s="7"/>
      <c r="F86" s="7"/>
      <c r="G86" s="7" t="s">
        <v>1742</v>
      </c>
      <c r="H86" s="7" t="s">
        <v>1743</v>
      </c>
      <c r="I86" s="7" t="s">
        <v>1744</v>
      </c>
      <c r="J86" s="7" t="s">
        <v>1353</v>
      </c>
      <c r="K86" s="7" t="s">
        <v>1745</v>
      </c>
      <c r="L86" s="7" t="s">
        <v>1746</v>
      </c>
      <c r="M86" s="47"/>
      <c r="N86" s="6"/>
      <c r="O86" s="6"/>
      <c r="P86" s="6"/>
      <c r="Q86" s="6"/>
      <c r="R86" s="47"/>
      <c r="S86" s="6"/>
      <c r="T86" s="6"/>
      <c r="U86" s="6"/>
      <c r="V86" s="6"/>
      <c r="W86" s="6"/>
      <c r="X86" s="6"/>
      <c r="Y86" s="6"/>
      <c r="Z86" s="7"/>
    </row>
    <row r="87" ht="157.2" spans="1:26">
      <c r="A87" s="6" t="s">
        <v>1747</v>
      </c>
      <c r="B87" s="6" t="s">
        <v>289</v>
      </c>
      <c r="C87" s="7">
        <v>22151150</v>
      </c>
      <c r="D87" s="6" t="s">
        <v>1748</v>
      </c>
      <c r="E87" s="7"/>
      <c r="F87" s="7"/>
      <c r="G87" s="6" t="s">
        <v>1749</v>
      </c>
      <c r="H87" s="7" t="s">
        <v>1701</v>
      </c>
      <c r="I87" s="7">
        <v>2023.5</v>
      </c>
      <c r="J87" s="7" t="s">
        <v>1335</v>
      </c>
      <c r="K87" s="6" t="s">
        <v>1750</v>
      </c>
      <c r="L87" s="48">
        <v>0.142857142857143</v>
      </c>
      <c r="M87" s="47" t="s">
        <v>1751</v>
      </c>
      <c r="N87" s="6" t="s">
        <v>1399</v>
      </c>
      <c r="O87" s="14"/>
      <c r="P87" s="14" t="s">
        <v>1752</v>
      </c>
      <c r="Q87" s="6" t="s">
        <v>1753</v>
      </c>
      <c r="R87" s="47" t="s">
        <v>1754</v>
      </c>
      <c r="S87" s="6"/>
      <c r="T87" s="6"/>
      <c r="U87" s="6"/>
      <c r="V87" s="6"/>
      <c r="W87" s="6"/>
      <c r="X87" s="22" t="s">
        <v>1755</v>
      </c>
      <c r="Y87" s="6"/>
      <c r="Z87" s="6"/>
    </row>
    <row r="88" ht="142.8" spans="1:26">
      <c r="A88" s="6" t="s">
        <v>1747</v>
      </c>
      <c r="B88" s="6" t="s">
        <v>289</v>
      </c>
      <c r="C88" s="7">
        <v>22151150</v>
      </c>
      <c r="D88" s="6" t="s">
        <v>1748</v>
      </c>
      <c r="E88" s="7"/>
      <c r="F88" s="7"/>
      <c r="G88" s="6" t="s">
        <v>1756</v>
      </c>
      <c r="H88" s="7" t="s">
        <v>1701</v>
      </c>
      <c r="I88" s="7">
        <v>2023.5</v>
      </c>
      <c r="J88" s="7" t="s">
        <v>1335</v>
      </c>
      <c r="K88" s="6" t="s">
        <v>1757</v>
      </c>
      <c r="L88" s="48">
        <v>0.142857142857143</v>
      </c>
      <c r="M88" s="47" t="s">
        <v>1758</v>
      </c>
      <c r="N88" s="6" t="s">
        <v>1399</v>
      </c>
      <c r="O88" s="14"/>
      <c r="P88" s="14" t="s">
        <v>1759</v>
      </c>
      <c r="Q88" s="6" t="s">
        <v>1760</v>
      </c>
      <c r="R88" s="47" t="s">
        <v>1761</v>
      </c>
      <c r="S88" s="6"/>
      <c r="T88" s="6"/>
      <c r="U88" s="6"/>
      <c r="V88" s="6"/>
      <c r="W88" s="6"/>
      <c r="X88" s="22" t="s">
        <v>1762</v>
      </c>
      <c r="Y88" s="6"/>
      <c r="Z88" s="7"/>
    </row>
    <row r="89" ht="117.6" spans="1:26">
      <c r="A89" s="6" t="s">
        <v>1747</v>
      </c>
      <c r="B89" s="6" t="s">
        <v>289</v>
      </c>
      <c r="C89" s="7">
        <v>22151150</v>
      </c>
      <c r="D89" s="6" t="s">
        <v>1748</v>
      </c>
      <c r="E89" s="7"/>
      <c r="F89" s="7"/>
      <c r="G89" s="6" t="s">
        <v>1763</v>
      </c>
      <c r="H89" s="7" t="s">
        <v>1701</v>
      </c>
      <c r="I89" s="7">
        <v>2023.5</v>
      </c>
      <c r="J89" s="7" t="s">
        <v>1335</v>
      </c>
      <c r="K89" s="6" t="s">
        <v>1764</v>
      </c>
      <c r="L89" s="7" t="s">
        <v>1765</v>
      </c>
      <c r="M89" s="47"/>
      <c r="N89" s="6"/>
      <c r="O89" s="6"/>
      <c r="P89" s="6"/>
      <c r="Q89" s="6"/>
      <c r="R89" s="47"/>
      <c r="S89" s="6"/>
      <c r="T89" s="6"/>
      <c r="U89" s="6"/>
      <c r="V89" s="6"/>
      <c r="W89" s="6"/>
      <c r="X89" s="6"/>
      <c r="Y89" s="6"/>
      <c r="Z89" s="7"/>
    </row>
    <row r="90" ht="130.8" spans="1:26">
      <c r="A90" s="6" t="s">
        <v>1747</v>
      </c>
      <c r="B90" s="6" t="s">
        <v>289</v>
      </c>
      <c r="C90" s="7">
        <v>22151150</v>
      </c>
      <c r="D90" s="6" t="s">
        <v>1748</v>
      </c>
      <c r="E90" s="7"/>
      <c r="F90" s="7"/>
      <c r="G90" s="6" t="s">
        <v>1766</v>
      </c>
      <c r="H90" s="7" t="s">
        <v>1767</v>
      </c>
      <c r="I90" s="7">
        <v>2023.7</v>
      </c>
      <c r="J90" s="7" t="s">
        <v>1335</v>
      </c>
      <c r="K90" s="6" t="s">
        <v>1764</v>
      </c>
      <c r="L90" s="7" t="s">
        <v>1765</v>
      </c>
      <c r="M90" s="47"/>
      <c r="N90" s="6"/>
      <c r="O90" s="6"/>
      <c r="P90" s="6"/>
      <c r="Q90" s="6"/>
      <c r="R90" s="47"/>
      <c r="S90" s="6"/>
      <c r="T90" s="6"/>
      <c r="U90" s="6"/>
      <c r="V90" s="6"/>
      <c r="W90" s="6"/>
      <c r="X90" s="6"/>
      <c r="Y90" s="6"/>
      <c r="Z90" s="7"/>
    </row>
    <row r="91" ht="183.6" spans="1:26">
      <c r="A91" s="6" t="s">
        <v>1747</v>
      </c>
      <c r="B91" s="6" t="s">
        <v>289</v>
      </c>
      <c r="C91" s="7">
        <v>22151150</v>
      </c>
      <c r="D91" s="6" t="s">
        <v>1748</v>
      </c>
      <c r="E91" s="7"/>
      <c r="F91" s="7"/>
      <c r="G91" s="6" t="s">
        <v>1768</v>
      </c>
      <c r="H91" s="7" t="s">
        <v>1701</v>
      </c>
      <c r="I91" s="7">
        <v>2023.5</v>
      </c>
      <c r="J91" s="7" t="s">
        <v>1335</v>
      </c>
      <c r="K91" s="6" t="s">
        <v>1769</v>
      </c>
      <c r="L91" s="7" t="s">
        <v>1770</v>
      </c>
      <c r="M91" s="47"/>
      <c r="N91" s="6"/>
      <c r="O91" s="6"/>
      <c r="P91" s="6"/>
      <c r="Q91" s="6"/>
      <c r="R91" s="47"/>
      <c r="S91" s="6"/>
      <c r="T91" s="6"/>
      <c r="U91" s="6"/>
      <c r="V91" s="6"/>
      <c r="W91" s="6"/>
      <c r="X91" s="6"/>
      <c r="Y91" s="6"/>
      <c r="Z91" s="7"/>
    </row>
    <row r="92" ht="132" spans="1:26">
      <c r="A92" s="6" t="s">
        <v>1771</v>
      </c>
      <c r="B92" s="6" t="s">
        <v>289</v>
      </c>
      <c r="C92" s="7">
        <v>22151155</v>
      </c>
      <c r="D92" s="6" t="s">
        <v>781</v>
      </c>
      <c r="E92" s="7"/>
      <c r="F92" s="7"/>
      <c r="G92" s="6" t="s">
        <v>1772</v>
      </c>
      <c r="H92" s="7" t="s">
        <v>1773</v>
      </c>
      <c r="I92" s="7" t="s">
        <v>1774</v>
      </c>
      <c r="J92" s="7" t="s">
        <v>1775</v>
      </c>
      <c r="K92" s="6" t="s">
        <v>1776</v>
      </c>
      <c r="L92" s="19" t="s">
        <v>1489</v>
      </c>
      <c r="M92" s="47"/>
      <c r="N92" s="6"/>
      <c r="O92" s="6"/>
      <c r="P92" s="6"/>
      <c r="Q92" s="6"/>
      <c r="R92" s="47"/>
      <c r="S92" s="6"/>
      <c r="T92" s="6"/>
      <c r="U92" s="6"/>
      <c r="V92" s="6"/>
      <c r="W92" s="6"/>
      <c r="X92" s="6"/>
      <c r="Y92" s="6"/>
      <c r="Z92" s="7"/>
    </row>
    <row r="93" ht="158.4" spans="1:26">
      <c r="A93" s="6" t="s">
        <v>1777</v>
      </c>
      <c r="B93" s="6" t="s">
        <v>289</v>
      </c>
      <c r="C93" s="7">
        <v>22151110</v>
      </c>
      <c r="D93" s="6" t="s">
        <v>781</v>
      </c>
      <c r="E93" s="7"/>
      <c r="F93" s="7"/>
      <c r="G93" s="7" t="s">
        <v>1778</v>
      </c>
      <c r="H93" s="7" t="s">
        <v>1773</v>
      </c>
      <c r="I93" s="7" t="s">
        <v>1779</v>
      </c>
      <c r="J93" s="7" t="s">
        <v>1335</v>
      </c>
      <c r="K93" s="7" t="s">
        <v>1780</v>
      </c>
      <c r="L93" s="15" t="s">
        <v>1781</v>
      </c>
      <c r="M93" s="47"/>
      <c r="N93" s="6"/>
      <c r="O93" s="6"/>
      <c r="P93" s="6"/>
      <c r="Q93" s="6"/>
      <c r="R93" s="47"/>
      <c r="S93" s="6"/>
      <c r="T93" s="6"/>
      <c r="U93" s="6"/>
      <c r="V93" s="6"/>
      <c r="W93" s="6"/>
      <c r="X93" s="6"/>
      <c r="Y93" s="6"/>
      <c r="Z93" s="7"/>
    </row>
    <row r="94" ht="158.4" spans="1:26">
      <c r="A94" s="6" t="s">
        <v>1782</v>
      </c>
      <c r="B94" s="6" t="s">
        <v>289</v>
      </c>
      <c r="C94" s="7">
        <v>22151142</v>
      </c>
      <c r="D94" s="6" t="s">
        <v>781</v>
      </c>
      <c r="E94" s="7"/>
      <c r="F94" s="7"/>
      <c r="G94" s="7" t="s">
        <v>1778</v>
      </c>
      <c r="H94" s="7" t="s">
        <v>1773</v>
      </c>
      <c r="I94" s="7" t="s">
        <v>1779</v>
      </c>
      <c r="J94" s="7" t="s">
        <v>1335</v>
      </c>
      <c r="K94" s="7" t="s">
        <v>1780</v>
      </c>
      <c r="L94" s="15" t="s">
        <v>1783</v>
      </c>
      <c r="M94" s="47"/>
      <c r="N94" s="6"/>
      <c r="O94" s="6"/>
      <c r="P94" s="6"/>
      <c r="Q94" s="6"/>
      <c r="R94" s="47"/>
      <c r="S94" s="6" t="s">
        <v>1784</v>
      </c>
      <c r="T94" s="6" t="s">
        <v>1785</v>
      </c>
      <c r="U94" s="6" t="s">
        <v>1786</v>
      </c>
      <c r="V94" s="6" t="s">
        <v>1787</v>
      </c>
      <c r="W94" s="47" t="s">
        <v>1337</v>
      </c>
      <c r="X94" s="6"/>
      <c r="Y94" s="6"/>
      <c r="Z94" s="6"/>
    </row>
    <row r="95" ht="171.6" spans="1:26">
      <c r="A95" s="6" t="s">
        <v>1788</v>
      </c>
      <c r="B95" s="6" t="s">
        <v>289</v>
      </c>
      <c r="C95" s="6">
        <v>22151143</v>
      </c>
      <c r="D95" s="6" t="s">
        <v>1748</v>
      </c>
      <c r="E95" s="7"/>
      <c r="F95" s="7"/>
      <c r="G95" s="7" t="s">
        <v>1789</v>
      </c>
      <c r="H95" s="7" t="s">
        <v>1790</v>
      </c>
      <c r="I95" s="7" t="s">
        <v>1791</v>
      </c>
      <c r="J95" s="8" t="s">
        <v>1792</v>
      </c>
      <c r="K95" s="7" t="s">
        <v>1793</v>
      </c>
      <c r="L95" s="15" t="s">
        <v>1781</v>
      </c>
      <c r="M95" s="47"/>
      <c r="N95" s="6"/>
      <c r="O95" s="6"/>
      <c r="P95" s="6"/>
      <c r="Q95" s="6"/>
      <c r="R95" s="47"/>
      <c r="S95" s="6"/>
      <c r="T95" s="6"/>
      <c r="U95" s="6"/>
      <c r="V95" s="6"/>
      <c r="W95" s="6"/>
      <c r="X95" s="6"/>
      <c r="Y95" s="6"/>
      <c r="Z95" s="6"/>
    </row>
    <row r="96" ht="171.6" spans="1:26">
      <c r="A96" s="6" t="s">
        <v>1788</v>
      </c>
      <c r="B96" s="6" t="s">
        <v>289</v>
      </c>
      <c r="C96" s="6">
        <v>22151143</v>
      </c>
      <c r="D96" s="6" t="s">
        <v>1748</v>
      </c>
      <c r="E96" s="7"/>
      <c r="F96" s="7"/>
      <c r="G96" s="7" t="s">
        <v>1794</v>
      </c>
      <c r="H96" s="7" t="s">
        <v>1790</v>
      </c>
      <c r="I96" s="7" t="s">
        <v>1791</v>
      </c>
      <c r="J96" s="8" t="s">
        <v>1792</v>
      </c>
      <c r="K96" s="7" t="s">
        <v>1795</v>
      </c>
      <c r="L96" s="15" t="s">
        <v>1796</v>
      </c>
      <c r="M96" s="47"/>
      <c r="N96" s="6"/>
      <c r="O96" s="6"/>
      <c r="P96" s="6"/>
      <c r="Q96" s="6"/>
      <c r="R96" s="47"/>
      <c r="S96" s="6"/>
      <c r="T96" s="6"/>
      <c r="U96" s="6"/>
      <c r="V96" s="6"/>
      <c r="W96" s="6"/>
      <c r="X96" s="6"/>
      <c r="Y96" s="6"/>
      <c r="Z96" s="7"/>
    </row>
    <row r="97" ht="132" spans="1:26">
      <c r="A97" s="6" t="s">
        <v>1788</v>
      </c>
      <c r="B97" s="6" t="s">
        <v>289</v>
      </c>
      <c r="C97" s="6">
        <v>22151143</v>
      </c>
      <c r="D97" s="6" t="s">
        <v>1748</v>
      </c>
      <c r="E97" s="7"/>
      <c r="F97" s="7"/>
      <c r="G97" s="7" t="s">
        <v>1797</v>
      </c>
      <c r="H97" s="7" t="s">
        <v>1798</v>
      </c>
      <c r="I97" s="7" t="s">
        <v>1799</v>
      </c>
      <c r="J97" s="8" t="s">
        <v>1792</v>
      </c>
      <c r="K97" s="7" t="s">
        <v>1800</v>
      </c>
      <c r="L97" s="15" t="s">
        <v>1343</v>
      </c>
      <c r="M97" s="47"/>
      <c r="N97" s="6"/>
      <c r="O97" s="6"/>
      <c r="P97" s="6"/>
      <c r="Q97" s="6"/>
      <c r="R97" s="47"/>
      <c r="S97" s="6"/>
      <c r="T97" s="6"/>
      <c r="U97" s="6"/>
      <c r="V97" s="6"/>
      <c r="W97" s="6"/>
      <c r="X97" s="6"/>
      <c r="Y97" s="6"/>
      <c r="Z97" s="7"/>
    </row>
    <row r="98" ht="117.6" spans="1:26">
      <c r="A98" s="6" t="s">
        <v>1801</v>
      </c>
      <c r="B98" s="6" t="s">
        <v>289</v>
      </c>
      <c r="C98" s="7">
        <v>22151241</v>
      </c>
      <c r="D98" s="6" t="s">
        <v>1695</v>
      </c>
      <c r="E98" s="7"/>
      <c r="F98" s="7"/>
      <c r="G98" s="6" t="s">
        <v>1763</v>
      </c>
      <c r="H98" s="7" t="s">
        <v>1701</v>
      </c>
      <c r="I98" s="7">
        <v>2023.5</v>
      </c>
      <c r="J98" s="7" t="s">
        <v>1335</v>
      </c>
      <c r="K98" s="6" t="s">
        <v>1764</v>
      </c>
      <c r="L98" s="48">
        <v>0.142857142857143</v>
      </c>
      <c r="M98" s="47" t="s">
        <v>1751</v>
      </c>
      <c r="N98" s="6" t="s">
        <v>1399</v>
      </c>
      <c r="O98" s="14"/>
      <c r="P98" s="6" t="s">
        <v>1752</v>
      </c>
      <c r="Q98" s="6" t="s">
        <v>1753</v>
      </c>
      <c r="R98" s="6" t="s">
        <v>1802</v>
      </c>
      <c r="S98" s="6"/>
      <c r="T98" s="6"/>
      <c r="U98" s="6"/>
      <c r="V98" s="6"/>
      <c r="W98" s="6"/>
      <c r="X98" s="22" t="s">
        <v>1803</v>
      </c>
      <c r="Y98" s="6"/>
      <c r="Z98" s="7"/>
    </row>
    <row r="99" ht="130.8" spans="1:26">
      <c r="A99" s="6" t="s">
        <v>1801</v>
      </c>
      <c r="B99" s="6" t="s">
        <v>289</v>
      </c>
      <c r="C99" s="7">
        <v>22151241</v>
      </c>
      <c r="D99" s="6" t="s">
        <v>1695</v>
      </c>
      <c r="E99" s="7"/>
      <c r="F99" s="7"/>
      <c r="G99" s="6" t="s">
        <v>1766</v>
      </c>
      <c r="H99" s="7" t="s">
        <v>1767</v>
      </c>
      <c r="I99" s="7">
        <v>2023.7</v>
      </c>
      <c r="J99" s="7" t="s">
        <v>1335</v>
      </c>
      <c r="K99" s="6" t="s">
        <v>1764</v>
      </c>
      <c r="L99" s="48">
        <v>0.142857142857143</v>
      </c>
      <c r="M99" s="47" t="s">
        <v>1758</v>
      </c>
      <c r="N99" s="6" t="s">
        <v>1399</v>
      </c>
      <c r="O99" s="14"/>
      <c r="P99" s="6" t="s">
        <v>1804</v>
      </c>
      <c r="Q99" s="6" t="s">
        <v>1805</v>
      </c>
      <c r="R99" s="6" t="s">
        <v>1806</v>
      </c>
      <c r="S99" s="6"/>
      <c r="T99" s="6"/>
      <c r="U99" s="6"/>
      <c r="V99" s="6"/>
      <c r="W99" s="6"/>
      <c r="X99" s="22"/>
      <c r="Y99" s="6"/>
      <c r="Z99" s="7"/>
    </row>
    <row r="100" ht="142.8" spans="1:26">
      <c r="A100" s="6" t="s">
        <v>1801</v>
      </c>
      <c r="B100" s="6" t="s">
        <v>289</v>
      </c>
      <c r="C100" s="7">
        <v>22151241</v>
      </c>
      <c r="D100" s="6" t="s">
        <v>1695</v>
      </c>
      <c r="E100" s="7"/>
      <c r="F100" s="7"/>
      <c r="G100" s="6" t="s">
        <v>1756</v>
      </c>
      <c r="H100" s="7" t="s">
        <v>1701</v>
      </c>
      <c r="I100" s="7">
        <v>2023.5</v>
      </c>
      <c r="J100" s="7" t="s">
        <v>1335</v>
      </c>
      <c r="K100" s="6" t="s">
        <v>1757</v>
      </c>
      <c r="L100" s="48">
        <v>0.285714285714286</v>
      </c>
      <c r="M100" s="47"/>
      <c r="N100" s="6"/>
      <c r="O100" s="6"/>
      <c r="P100" s="6"/>
      <c r="Q100" s="6"/>
      <c r="R100" s="6"/>
      <c r="S100" s="6"/>
      <c r="T100" s="6"/>
      <c r="U100" s="6"/>
      <c r="V100" s="6"/>
      <c r="W100" s="6"/>
      <c r="X100" s="6"/>
      <c r="Y100" s="6"/>
      <c r="Z100" s="7"/>
    </row>
    <row r="101" ht="157.2" spans="1:26">
      <c r="A101" s="6" t="s">
        <v>1801</v>
      </c>
      <c r="B101" s="6" t="s">
        <v>289</v>
      </c>
      <c r="C101" s="7">
        <v>22151241</v>
      </c>
      <c r="D101" s="6" t="s">
        <v>1695</v>
      </c>
      <c r="E101" s="7"/>
      <c r="F101" s="7"/>
      <c r="G101" s="7" t="s">
        <v>1807</v>
      </c>
      <c r="H101" s="7" t="s">
        <v>1701</v>
      </c>
      <c r="I101" s="7">
        <v>2023.5</v>
      </c>
      <c r="J101" s="7" t="s">
        <v>1335</v>
      </c>
      <c r="K101" s="6" t="s">
        <v>1750</v>
      </c>
      <c r="L101" s="7" t="s">
        <v>1765</v>
      </c>
      <c r="M101" s="47"/>
      <c r="N101" s="6"/>
      <c r="O101" s="6"/>
      <c r="P101" s="6"/>
      <c r="Q101" s="6"/>
      <c r="R101" s="6"/>
      <c r="S101" s="6"/>
      <c r="T101" s="6"/>
      <c r="U101" s="6"/>
      <c r="V101" s="6"/>
      <c r="W101" s="6"/>
      <c r="X101" s="6"/>
      <c r="Y101" s="6"/>
      <c r="Z101" s="7"/>
    </row>
    <row r="102" ht="144" spans="1:26">
      <c r="A102" s="6" t="s">
        <v>1801</v>
      </c>
      <c r="B102" s="6" t="s">
        <v>289</v>
      </c>
      <c r="C102" s="7">
        <v>22151241</v>
      </c>
      <c r="D102" s="6" t="s">
        <v>1695</v>
      </c>
      <c r="E102" s="7"/>
      <c r="F102" s="7"/>
      <c r="G102" s="7" t="s">
        <v>1808</v>
      </c>
      <c r="H102" s="7" t="s">
        <v>1809</v>
      </c>
      <c r="I102" s="7">
        <v>2023.3</v>
      </c>
      <c r="J102" s="7" t="s">
        <v>1382</v>
      </c>
      <c r="K102" s="6" t="s">
        <v>1810</v>
      </c>
      <c r="L102" s="7" t="s">
        <v>1811</v>
      </c>
      <c r="M102" s="47"/>
      <c r="N102" s="6"/>
      <c r="O102" s="6"/>
      <c r="P102" s="6"/>
      <c r="Q102" s="6"/>
      <c r="R102" s="6"/>
      <c r="S102" s="6"/>
      <c r="T102" s="6"/>
      <c r="U102" s="6"/>
      <c r="V102" s="6"/>
      <c r="W102" s="6"/>
      <c r="X102" s="6"/>
      <c r="Y102" s="6"/>
      <c r="Z102" s="7"/>
    </row>
    <row r="103" ht="156" spans="1:26">
      <c r="A103" s="6" t="s">
        <v>1801</v>
      </c>
      <c r="B103" s="6" t="s">
        <v>289</v>
      </c>
      <c r="C103" s="7">
        <v>22151241</v>
      </c>
      <c r="D103" s="6" t="s">
        <v>1695</v>
      </c>
      <c r="E103" s="7"/>
      <c r="F103" s="7"/>
      <c r="G103" s="7" t="s">
        <v>1812</v>
      </c>
      <c r="H103" s="7" t="s">
        <v>1701</v>
      </c>
      <c r="I103" s="7">
        <v>2023.5</v>
      </c>
      <c r="J103" s="7" t="s">
        <v>1335</v>
      </c>
      <c r="K103" s="6" t="s">
        <v>1813</v>
      </c>
      <c r="L103" s="7" t="s">
        <v>1770</v>
      </c>
      <c r="M103" s="47"/>
      <c r="N103" s="6"/>
      <c r="O103" s="6"/>
      <c r="P103" s="6"/>
      <c r="Q103" s="6"/>
      <c r="R103" s="6"/>
      <c r="S103" s="6"/>
      <c r="T103" s="6"/>
      <c r="U103" s="6"/>
      <c r="V103" s="6"/>
      <c r="W103" s="6"/>
      <c r="X103" s="6"/>
      <c r="Y103" s="6"/>
      <c r="Z103" s="7"/>
    </row>
    <row r="104" ht="117.6" spans="1:26">
      <c r="A104" s="6" t="s">
        <v>1801</v>
      </c>
      <c r="B104" s="6" t="s">
        <v>289</v>
      </c>
      <c r="C104" s="7">
        <v>22151241</v>
      </c>
      <c r="D104" s="6" t="s">
        <v>1695</v>
      </c>
      <c r="E104" s="7"/>
      <c r="F104" s="7"/>
      <c r="G104" s="7" t="s">
        <v>1814</v>
      </c>
      <c r="H104" s="7" t="s">
        <v>1815</v>
      </c>
      <c r="I104" s="7">
        <v>2023.7</v>
      </c>
      <c r="J104" s="7" t="s">
        <v>1335</v>
      </c>
      <c r="K104" s="6" t="s">
        <v>1816</v>
      </c>
      <c r="L104" s="7" t="s">
        <v>1770</v>
      </c>
      <c r="M104" s="47"/>
      <c r="N104" s="6"/>
      <c r="O104" s="6"/>
      <c r="P104" s="6"/>
      <c r="Q104" s="6"/>
      <c r="R104" s="6"/>
      <c r="S104" s="6"/>
      <c r="T104" s="6"/>
      <c r="U104" s="6"/>
      <c r="V104" s="6"/>
      <c r="W104" s="6"/>
      <c r="X104" s="6"/>
      <c r="Y104" s="6"/>
      <c r="Z104" s="7"/>
    </row>
    <row r="105" ht="156" spans="1:26">
      <c r="A105" s="39" t="s">
        <v>1817</v>
      </c>
      <c r="B105" s="6" t="s">
        <v>289</v>
      </c>
      <c r="C105" s="40">
        <v>22151183</v>
      </c>
      <c r="D105" s="39" t="s">
        <v>1695</v>
      </c>
      <c r="E105" s="40"/>
      <c r="F105" s="40"/>
      <c r="G105" s="40" t="s">
        <v>1812</v>
      </c>
      <c r="H105" s="40" t="s">
        <v>1701</v>
      </c>
      <c r="I105" s="40">
        <v>2023.5</v>
      </c>
      <c r="J105" s="40" t="s">
        <v>1335</v>
      </c>
      <c r="K105" s="39" t="s">
        <v>1813</v>
      </c>
      <c r="L105" s="49">
        <v>0.166666666666667</v>
      </c>
      <c r="M105" s="50" t="s">
        <v>1751</v>
      </c>
      <c r="N105" s="39" t="s">
        <v>1399</v>
      </c>
      <c r="O105" s="51"/>
      <c r="P105" s="39" t="s">
        <v>1752</v>
      </c>
      <c r="Q105" s="39" t="s">
        <v>1753</v>
      </c>
      <c r="R105" s="39" t="s">
        <v>1806</v>
      </c>
      <c r="S105" s="39"/>
      <c r="T105" s="39"/>
      <c r="U105" s="39"/>
      <c r="V105" s="39"/>
      <c r="W105" s="39"/>
      <c r="X105" s="56"/>
      <c r="Y105" s="39"/>
      <c r="Z105" s="39"/>
    </row>
    <row r="106" ht="223.2" spans="1:26">
      <c r="A106" s="39" t="s">
        <v>1817</v>
      </c>
      <c r="B106" s="6" t="s">
        <v>289</v>
      </c>
      <c r="C106" s="40">
        <v>22151183</v>
      </c>
      <c r="D106" s="39" t="s">
        <v>1695</v>
      </c>
      <c r="E106" s="40"/>
      <c r="F106" s="40"/>
      <c r="G106" s="40" t="s">
        <v>1818</v>
      </c>
      <c r="H106" s="40" t="s">
        <v>1767</v>
      </c>
      <c r="I106" s="40">
        <v>2023.7</v>
      </c>
      <c r="J106" s="40" t="s">
        <v>1335</v>
      </c>
      <c r="K106" s="7" t="s">
        <v>1819</v>
      </c>
      <c r="L106" s="49">
        <v>0.142857142857143</v>
      </c>
      <c r="M106" s="50" t="s">
        <v>1758</v>
      </c>
      <c r="N106" s="39" t="s">
        <v>1399</v>
      </c>
      <c r="O106" s="51"/>
      <c r="P106" s="39" t="s">
        <v>1804</v>
      </c>
      <c r="Q106" s="39" t="s">
        <v>1805</v>
      </c>
      <c r="R106" s="39" t="s">
        <v>1802</v>
      </c>
      <c r="S106" s="39"/>
      <c r="T106" s="39"/>
      <c r="U106" s="39"/>
      <c r="V106" s="39"/>
      <c r="W106" s="39"/>
      <c r="X106" s="56"/>
      <c r="Y106" s="39"/>
      <c r="Z106" s="40"/>
    </row>
    <row r="107" ht="117.6" spans="1:26">
      <c r="A107" s="39" t="s">
        <v>1817</v>
      </c>
      <c r="B107" s="6" t="s">
        <v>289</v>
      </c>
      <c r="C107" s="40">
        <v>22151183</v>
      </c>
      <c r="D107" s="39" t="s">
        <v>1695</v>
      </c>
      <c r="E107" s="40"/>
      <c r="F107" s="40"/>
      <c r="G107" s="40" t="s">
        <v>1814</v>
      </c>
      <c r="H107" s="40" t="s">
        <v>1815</v>
      </c>
      <c r="I107" s="40">
        <v>2023.7</v>
      </c>
      <c r="J107" s="40" t="s">
        <v>1335</v>
      </c>
      <c r="K107" s="39" t="s">
        <v>1820</v>
      </c>
      <c r="L107" s="40" t="s">
        <v>1821</v>
      </c>
      <c r="M107" s="50"/>
      <c r="N107" s="39"/>
      <c r="O107" s="51"/>
      <c r="P107" s="39"/>
      <c r="Q107" s="39"/>
      <c r="R107" s="39"/>
      <c r="S107" s="39"/>
      <c r="T107" s="39"/>
      <c r="U107" s="39"/>
      <c r="V107" s="39"/>
      <c r="W107" s="39"/>
      <c r="X107" s="56"/>
      <c r="Y107" s="39"/>
      <c r="Z107" s="40"/>
    </row>
    <row r="108" ht="183.6" spans="1:26">
      <c r="A108" s="39" t="s">
        <v>1817</v>
      </c>
      <c r="B108" s="6" t="s">
        <v>289</v>
      </c>
      <c r="C108" s="40">
        <v>22151183</v>
      </c>
      <c r="D108" s="39" t="s">
        <v>1695</v>
      </c>
      <c r="E108" s="40"/>
      <c r="F108" s="40"/>
      <c r="G108" s="40" t="s">
        <v>1822</v>
      </c>
      <c r="H108" s="40" t="s">
        <v>1701</v>
      </c>
      <c r="I108" s="40">
        <v>2023.5</v>
      </c>
      <c r="J108" s="40" t="s">
        <v>1335</v>
      </c>
      <c r="K108" s="39" t="s">
        <v>1769</v>
      </c>
      <c r="L108" s="40" t="s">
        <v>1823</v>
      </c>
      <c r="M108" s="50"/>
      <c r="N108" s="39"/>
      <c r="O108" s="39"/>
      <c r="P108" s="39"/>
      <c r="Q108" s="39"/>
      <c r="R108" s="39"/>
      <c r="S108" s="39"/>
      <c r="T108" s="39"/>
      <c r="U108" s="39"/>
      <c r="V108" s="39"/>
      <c r="W108" s="39"/>
      <c r="X108" s="39"/>
      <c r="Y108" s="39"/>
      <c r="Z108" s="40"/>
    </row>
    <row r="109" ht="120" spans="1:26">
      <c r="A109" s="39" t="s">
        <v>1817</v>
      </c>
      <c r="B109" s="6" t="s">
        <v>289</v>
      </c>
      <c r="C109" s="40">
        <v>22151183</v>
      </c>
      <c r="D109" s="39" t="s">
        <v>1695</v>
      </c>
      <c r="E109" s="40"/>
      <c r="F109" s="40"/>
      <c r="G109" s="40" t="s">
        <v>1824</v>
      </c>
      <c r="H109" s="40" t="s">
        <v>1701</v>
      </c>
      <c r="I109" s="40">
        <v>2023.5</v>
      </c>
      <c r="J109" s="40" t="s">
        <v>1335</v>
      </c>
      <c r="K109" s="7" t="s">
        <v>1825</v>
      </c>
      <c r="L109" s="49">
        <v>0.428571428571429</v>
      </c>
      <c r="M109" s="50"/>
      <c r="N109" s="39"/>
      <c r="O109" s="39"/>
      <c r="P109" s="39"/>
      <c r="Q109" s="39"/>
      <c r="R109" s="39"/>
      <c r="S109" s="39"/>
      <c r="T109" s="39"/>
      <c r="U109" s="39"/>
      <c r="V109" s="39"/>
      <c r="W109" s="39"/>
      <c r="X109" s="39"/>
      <c r="Y109" s="39"/>
      <c r="Z109" s="40"/>
    </row>
    <row r="110" ht="157.2" spans="1:26">
      <c r="A110" s="39" t="s">
        <v>1817</v>
      </c>
      <c r="B110" s="6" t="s">
        <v>289</v>
      </c>
      <c r="C110" s="40">
        <v>22151183</v>
      </c>
      <c r="D110" s="39" t="s">
        <v>1695</v>
      </c>
      <c r="E110" s="40"/>
      <c r="F110" s="40"/>
      <c r="G110" s="40" t="s">
        <v>1807</v>
      </c>
      <c r="H110" s="40" t="s">
        <v>1701</v>
      </c>
      <c r="I110" s="40">
        <v>2023.5</v>
      </c>
      <c r="J110" s="40" t="s">
        <v>1335</v>
      </c>
      <c r="K110" s="39" t="s">
        <v>1750</v>
      </c>
      <c r="L110" s="40" t="s">
        <v>1826</v>
      </c>
      <c r="M110" s="50"/>
      <c r="N110" s="39"/>
      <c r="O110" s="39"/>
      <c r="P110" s="39"/>
      <c r="Q110" s="39"/>
      <c r="R110" s="39"/>
      <c r="S110" s="39"/>
      <c r="T110" s="39"/>
      <c r="U110" s="39"/>
      <c r="V110" s="39"/>
      <c r="W110" s="39"/>
      <c r="X110" s="39"/>
      <c r="Y110" s="39"/>
      <c r="Z110" s="40"/>
    </row>
    <row r="111" ht="105.6" spans="1:26">
      <c r="A111" s="6" t="s">
        <v>1827</v>
      </c>
      <c r="B111" s="6" t="s">
        <v>289</v>
      </c>
      <c r="C111" s="7">
        <v>22151055</v>
      </c>
      <c r="D111" s="6" t="s">
        <v>1748</v>
      </c>
      <c r="E111" s="7"/>
      <c r="F111" s="7"/>
      <c r="G111" s="7" t="s">
        <v>1828</v>
      </c>
      <c r="H111" s="7" t="s">
        <v>1829</v>
      </c>
      <c r="I111" s="7" t="s">
        <v>1830</v>
      </c>
      <c r="J111" s="7" t="s">
        <v>1831</v>
      </c>
      <c r="K111" s="7" t="s">
        <v>1512</v>
      </c>
      <c r="L111" s="7" t="s">
        <v>1832</v>
      </c>
      <c r="M111" s="47"/>
      <c r="N111" s="6"/>
      <c r="O111" s="6"/>
      <c r="P111" s="26"/>
      <c r="Q111" s="6"/>
      <c r="R111" s="47"/>
      <c r="S111" s="6"/>
      <c r="T111" s="6"/>
      <c r="U111" s="6"/>
      <c r="V111" s="6"/>
      <c r="W111" s="6"/>
      <c r="X111" s="6"/>
      <c r="Y111" s="6"/>
      <c r="Z111" s="7"/>
    </row>
    <row r="112" ht="184.8" spans="1:26">
      <c r="A112" s="6" t="s">
        <v>1833</v>
      </c>
      <c r="B112" s="6" t="s">
        <v>289</v>
      </c>
      <c r="C112" s="7">
        <v>22151193</v>
      </c>
      <c r="D112" s="6" t="s">
        <v>781</v>
      </c>
      <c r="E112" s="7"/>
      <c r="F112" s="7"/>
      <c r="G112" s="7" t="s">
        <v>1834</v>
      </c>
      <c r="H112" s="7" t="s">
        <v>1835</v>
      </c>
      <c r="I112" s="16">
        <v>45078</v>
      </c>
      <c r="J112" s="7" t="s">
        <v>1836</v>
      </c>
      <c r="K112" s="7" t="s">
        <v>1837</v>
      </c>
      <c r="L112" s="7">
        <v>2</v>
      </c>
      <c r="M112" s="47"/>
      <c r="N112" s="6"/>
      <c r="O112" s="6"/>
      <c r="P112" s="6"/>
      <c r="Q112" s="6"/>
      <c r="R112" s="47"/>
      <c r="S112" s="6"/>
      <c r="T112" s="6"/>
      <c r="U112" s="6"/>
      <c r="V112" s="6"/>
      <c r="W112" s="6"/>
      <c r="X112" s="6"/>
      <c r="Y112" s="6"/>
      <c r="Z112" s="7"/>
    </row>
    <row r="113" ht="250.8" spans="1:26">
      <c r="A113" s="6" t="s">
        <v>1838</v>
      </c>
      <c r="B113" s="6" t="s">
        <v>289</v>
      </c>
      <c r="C113" s="7">
        <v>22151180</v>
      </c>
      <c r="D113" s="6" t="s">
        <v>1695</v>
      </c>
      <c r="E113" s="7"/>
      <c r="F113" s="7"/>
      <c r="G113" s="7" t="s">
        <v>1839</v>
      </c>
      <c r="H113" s="7" t="s">
        <v>1840</v>
      </c>
      <c r="I113" s="20">
        <v>45133</v>
      </c>
      <c r="J113" s="7" t="s">
        <v>1335</v>
      </c>
      <c r="K113" s="7" t="s">
        <v>1841</v>
      </c>
      <c r="L113" s="19" t="s">
        <v>1842</v>
      </c>
      <c r="M113" s="47" t="s">
        <v>1843</v>
      </c>
      <c r="N113" s="6" t="s">
        <v>1399</v>
      </c>
      <c r="O113" s="6" t="s">
        <v>1433</v>
      </c>
      <c r="P113" s="14" t="s">
        <v>1844</v>
      </c>
      <c r="Q113" s="6" t="s">
        <v>1845</v>
      </c>
      <c r="R113" s="57" t="s">
        <v>1846</v>
      </c>
      <c r="S113" s="6"/>
      <c r="T113" s="6"/>
      <c r="U113" s="6"/>
      <c r="V113" s="6"/>
      <c r="W113" s="6"/>
      <c r="X113" s="6"/>
      <c r="Y113" s="6"/>
      <c r="Z113" s="7"/>
    </row>
    <row r="114" ht="105.6" spans="1:26">
      <c r="A114" s="6" t="s">
        <v>1838</v>
      </c>
      <c r="B114" s="6" t="s">
        <v>289</v>
      </c>
      <c r="C114" s="7">
        <v>22151180</v>
      </c>
      <c r="D114" s="6" t="s">
        <v>1695</v>
      </c>
      <c r="E114" s="7"/>
      <c r="F114" s="7"/>
      <c r="G114" s="7" t="s">
        <v>1847</v>
      </c>
      <c r="H114" s="7" t="s">
        <v>1848</v>
      </c>
      <c r="I114" s="20">
        <v>45117</v>
      </c>
      <c r="J114" s="7" t="s">
        <v>1382</v>
      </c>
      <c r="K114" s="7" t="s">
        <v>1849</v>
      </c>
      <c r="L114" s="19" t="s">
        <v>1850</v>
      </c>
      <c r="M114" s="47"/>
      <c r="N114" s="6"/>
      <c r="O114" s="6"/>
      <c r="P114" s="6"/>
      <c r="Q114" s="6"/>
      <c r="R114" s="6"/>
      <c r="S114" s="6"/>
      <c r="T114" s="6"/>
      <c r="U114" s="6"/>
      <c r="V114" s="6"/>
      <c r="W114" s="6"/>
      <c r="X114" s="6"/>
      <c r="Y114" s="6"/>
      <c r="Z114" s="7"/>
    </row>
    <row r="115" ht="118.8" spans="1:26">
      <c r="A115" s="6" t="s">
        <v>1838</v>
      </c>
      <c r="B115" s="6" t="s">
        <v>289</v>
      </c>
      <c r="C115" s="7">
        <v>22151180</v>
      </c>
      <c r="D115" s="6" t="s">
        <v>1695</v>
      </c>
      <c r="E115" s="7"/>
      <c r="F115" s="7"/>
      <c r="G115" s="7" t="s">
        <v>1851</v>
      </c>
      <c r="H115" s="7" t="s">
        <v>1852</v>
      </c>
      <c r="I115" s="20">
        <v>45095</v>
      </c>
      <c r="J115" s="7" t="s">
        <v>1853</v>
      </c>
      <c r="K115" s="7" t="s">
        <v>1854</v>
      </c>
      <c r="L115" s="19" t="s">
        <v>1855</v>
      </c>
      <c r="M115" s="47"/>
      <c r="N115" s="6"/>
      <c r="O115" s="6"/>
      <c r="P115" s="6"/>
      <c r="Q115" s="6"/>
      <c r="R115" s="6"/>
      <c r="S115" s="6"/>
      <c r="T115" s="6"/>
      <c r="U115" s="6"/>
      <c r="V115" s="6"/>
      <c r="W115" s="6"/>
      <c r="X115" s="6"/>
      <c r="Y115" s="6"/>
      <c r="Z115" s="7"/>
    </row>
    <row r="116" ht="118.8" spans="1:26">
      <c r="A116" s="6" t="s">
        <v>1838</v>
      </c>
      <c r="B116" s="6" t="s">
        <v>289</v>
      </c>
      <c r="C116" s="7">
        <v>22151180</v>
      </c>
      <c r="D116" s="6" t="s">
        <v>1695</v>
      </c>
      <c r="E116" s="7"/>
      <c r="F116" s="7"/>
      <c r="G116" s="7" t="s">
        <v>1856</v>
      </c>
      <c r="H116" s="7" t="s">
        <v>1857</v>
      </c>
      <c r="I116" s="20">
        <v>45099</v>
      </c>
      <c r="J116" s="7" t="s">
        <v>1853</v>
      </c>
      <c r="K116" s="7" t="s">
        <v>1858</v>
      </c>
      <c r="L116" s="19" t="s">
        <v>1850</v>
      </c>
      <c r="M116" s="47"/>
      <c r="N116" s="6"/>
      <c r="O116" s="6"/>
      <c r="P116" s="6"/>
      <c r="Q116" s="6"/>
      <c r="R116" s="6"/>
      <c r="S116" s="6"/>
      <c r="T116" s="6"/>
      <c r="U116" s="6"/>
      <c r="V116" s="6"/>
      <c r="W116" s="6"/>
      <c r="X116" s="6"/>
      <c r="Y116" s="6"/>
      <c r="Z116" s="7"/>
    </row>
    <row r="117" ht="97.2" spans="1:26">
      <c r="A117" s="6" t="s">
        <v>1859</v>
      </c>
      <c r="B117" s="6" t="s">
        <v>289</v>
      </c>
      <c r="C117" s="41">
        <v>22151120</v>
      </c>
      <c r="D117" s="6" t="s">
        <v>1695</v>
      </c>
      <c r="E117" s="7"/>
      <c r="F117" s="7"/>
      <c r="G117" s="7"/>
      <c r="H117" s="7"/>
      <c r="I117" s="7"/>
      <c r="J117" s="7"/>
      <c r="K117" s="7"/>
      <c r="L117" s="7"/>
      <c r="M117" s="47" t="s">
        <v>1860</v>
      </c>
      <c r="N117" s="6" t="s">
        <v>1399</v>
      </c>
      <c r="O117" s="6"/>
      <c r="P117" s="14">
        <v>45041</v>
      </c>
      <c r="Q117" s="6" t="s">
        <v>1861</v>
      </c>
      <c r="R117" s="47" t="s">
        <v>1545</v>
      </c>
      <c r="S117" s="6"/>
      <c r="T117" s="6"/>
      <c r="U117" s="6"/>
      <c r="V117" s="6"/>
      <c r="W117" s="6"/>
      <c r="X117" s="6"/>
      <c r="Y117" s="6"/>
      <c r="Z117" s="7"/>
    </row>
    <row r="118" ht="49.2" spans="1:26">
      <c r="A118" s="6" t="s">
        <v>1859</v>
      </c>
      <c r="B118" s="6" t="s">
        <v>289</v>
      </c>
      <c r="C118" s="41">
        <v>22151120</v>
      </c>
      <c r="D118" s="6" t="s">
        <v>1695</v>
      </c>
      <c r="E118" s="7"/>
      <c r="F118" s="7"/>
      <c r="G118" s="7"/>
      <c r="H118" s="7"/>
      <c r="I118" s="7"/>
      <c r="J118" s="7"/>
      <c r="K118" s="7"/>
      <c r="L118" s="7"/>
      <c r="M118" s="47" t="s">
        <v>1862</v>
      </c>
      <c r="N118" s="14" t="s">
        <v>1399</v>
      </c>
      <c r="O118" s="6"/>
      <c r="P118" s="14">
        <v>45041</v>
      </c>
      <c r="Q118" s="6" t="s">
        <v>1863</v>
      </c>
      <c r="R118" s="47" t="s">
        <v>1632</v>
      </c>
      <c r="S118" s="6"/>
      <c r="T118" s="6"/>
      <c r="U118" s="6"/>
      <c r="V118" s="6"/>
      <c r="W118" s="6"/>
      <c r="X118" s="6"/>
      <c r="Y118" s="6"/>
      <c r="Z118" s="7"/>
    </row>
    <row r="119" ht="72" spans="1:26">
      <c r="A119" s="6" t="s">
        <v>1859</v>
      </c>
      <c r="B119" s="6" t="s">
        <v>289</v>
      </c>
      <c r="C119" s="41">
        <v>22151120</v>
      </c>
      <c r="D119" s="6" t="s">
        <v>1695</v>
      </c>
      <c r="E119" s="7"/>
      <c r="F119" s="7"/>
      <c r="G119" s="7"/>
      <c r="H119" s="7"/>
      <c r="I119" s="7"/>
      <c r="J119" s="7"/>
      <c r="K119" s="7"/>
      <c r="L119" s="7"/>
      <c r="M119" s="47" t="s">
        <v>1864</v>
      </c>
      <c r="N119" s="6" t="s">
        <v>1399</v>
      </c>
      <c r="O119" s="6"/>
      <c r="P119" s="26">
        <v>45093</v>
      </c>
      <c r="Q119" s="6" t="s">
        <v>1865</v>
      </c>
      <c r="R119" s="47" t="s">
        <v>1449</v>
      </c>
      <c r="S119" s="6"/>
      <c r="T119" s="6"/>
      <c r="U119" s="6"/>
      <c r="V119" s="6"/>
      <c r="W119" s="6"/>
      <c r="X119" s="6"/>
      <c r="Y119" s="6"/>
      <c r="Z119" s="7"/>
    </row>
    <row r="120" ht="74.4" spans="1:26">
      <c r="A120" s="6" t="s">
        <v>1866</v>
      </c>
      <c r="B120" s="6" t="s">
        <v>289</v>
      </c>
      <c r="C120" s="7">
        <v>22151106</v>
      </c>
      <c r="D120" s="6" t="s">
        <v>1867</v>
      </c>
      <c r="E120" s="7"/>
      <c r="F120" s="7"/>
      <c r="G120" s="7"/>
      <c r="H120" s="7"/>
      <c r="I120" s="7"/>
      <c r="J120" s="7"/>
      <c r="K120" s="7"/>
      <c r="L120" s="7"/>
      <c r="M120" s="47" t="s">
        <v>1868</v>
      </c>
      <c r="N120" s="6" t="s">
        <v>1399</v>
      </c>
      <c r="O120" s="6"/>
      <c r="P120" s="14" t="s">
        <v>1869</v>
      </c>
      <c r="Q120" s="6" t="s">
        <v>1870</v>
      </c>
      <c r="R120" s="47" t="s">
        <v>1871</v>
      </c>
      <c r="S120" s="6"/>
      <c r="T120" s="6"/>
      <c r="U120" s="6"/>
      <c r="V120" s="6"/>
      <c r="W120" s="6"/>
      <c r="X120" s="6"/>
      <c r="Y120" s="6"/>
      <c r="Z120" s="6"/>
    </row>
    <row r="121" ht="64.8" spans="1:26">
      <c r="A121" s="6" t="s">
        <v>1872</v>
      </c>
      <c r="B121" s="6" t="s">
        <v>289</v>
      </c>
      <c r="C121" s="7">
        <v>22151067</v>
      </c>
      <c r="D121" s="6" t="s">
        <v>1748</v>
      </c>
      <c r="E121" s="7"/>
      <c r="F121" s="7"/>
      <c r="G121" s="7"/>
      <c r="H121" s="7"/>
      <c r="I121" s="7"/>
      <c r="J121" s="7"/>
      <c r="K121" s="7"/>
      <c r="L121" s="52"/>
      <c r="M121" s="47" t="s">
        <v>1873</v>
      </c>
      <c r="N121" s="6" t="s">
        <v>1399</v>
      </c>
      <c r="O121" s="6"/>
      <c r="P121" s="6" t="s">
        <v>784</v>
      </c>
      <c r="Q121" s="6" t="s">
        <v>1874</v>
      </c>
      <c r="R121" s="47"/>
      <c r="S121" s="6"/>
      <c r="T121" s="6"/>
      <c r="U121" s="6"/>
      <c r="V121" s="6"/>
      <c r="W121" s="6"/>
      <c r="X121" s="6"/>
      <c r="Y121" s="6"/>
      <c r="Z121" s="7"/>
    </row>
    <row r="122" ht="72" spans="1:26">
      <c r="A122" s="6" t="s">
        <v>1875</v>
      </c>
      <c r="B122" s="6" t="s">
        <v>289</v>
      </c>
      <c r="C122" s="7">
        <v>22151031</v>
      </c>
      <c r="D122" s="6" t="s">
        <v>1748</v>
      </c>
      <c r="E122" s="7"/>
      <c r="F122" s="7"/>
      <c r="G122" s="7"/>
      <c r="H122" s="7"/>
      <c r="I122" s="7"/>
      <c r="J122" s="7"/>
      <c r="K122" s="7"/>
      <c r="L122" s="7"/>
      <c r="M122" s="47" t="s">
        <v>1876</v>
      </c>
      <c r="N122" s="6" t="s">
        <v>1399</v>
      </c>
      <c r="O122" s="6"/>
      <c r="P122" s="6" t="s">
        <v>1877</v>
      </c>
      <c r="Q122" s="6" t="s">
        <v>1878</v>
      </c>
      <c r="R122" s="47" t="s">
        <v>1348</v>
      </c>
      <c r="S122" s="6"/>
      <c r="T122" s="6"/>
      <c r="U122" s="6"/>
      <c r="V122" s="6"/>
      <c r="W122" s="6"/>
      <c r="X122" s="6"/>
      <c r="Y122" s="6"/>
      <c r="Z122" s="7"/>
    </row>
    <row r="123" ht="72" spans="1:26">
      <c r="A123" s="6" t="s">
        <v>1879</v>
      </c>
      <c r="B123" s="6" t="s">
        <v>289</v>
      </c>
      <c r="C123" s="7">
        <v>22151028</v>
      </c>
      <c r="D123" s="6" t="s">
        <v>1748</v>
      </c>
      <c r="E123" s="7"/>
      <c r="F123" s="7"/>
      <c r="G123" s="7"/>
      <c r="H123" s="7"/>
      <c r="I123" s="7"/>
      <c r="J123" s="7"/>
      <c r="K123" s="7"/>
      <c r="L123" s="7"/>
      <c r="M123" s="47" t="s">
        <v>1880</v>
      </c>
      <c r="N123" s="6" t="s">
        <v>1399</v>
      </c>
      <c r="O123" s="6" t="s">
        <v>1433</v>
      </c>
      <c r="P123" s="6">
        <v>20230908</v>
      </c>
      <c r="Q123" s="6" t="s">
        <v>1881</v>
      </c>
      <c r="R123" s="58">
        <v>0.4</v>
      </c>
      <c r="S123" s="6"/>
      <c r="T123" s="6"/>
      <c r="U123" s="6"/>
      <c r="V123" s="6"/>
      <c r="W123" s="6"/>
      <c r="X123" s="6"/>
      <c r="Y123" s="6"/>
      <c r="Z123" s="7"/>
    </row>
    <row r="124" ht="72" spans="1:26">
      <c r="A124" s="6" t="s">
        <v>1882</v>
      </c>
      <c r="B124" s="6" t="s">
        <v>289</v>
      </c>
      <c r="C124" s="7">
        <v>22151080</v>
      </c>
      <c r="D124" s="6" t="s">
        <v>1695</v>
      </c>
      <c r="E124" s="7"/>
      <c r="F124" s="7"/>
      <c r="G124" s="7"/>
      <c r="H124" s="7"/>
      <c r="I124" s="7"/>
      <c r="J124" s="7"/>
      <c r="K124" s="7"/>
      <c r="L124" s="7"/>
      <c r="M124" s="47"/>
      <c r="N124" s="6"/>
      <c r="O124" s="6"/>
      <c r="P124" s="6"/>
      <c r="Q124" s="6"/>
      <c r="R124" s="6"/>
      <c r="S124" s="6" t="s">
        <v>1883</v>
      </c>
      <c r="T124" s="6" t="s">
        <v>1884</v>
      </c>
      <c r="U124" s="6" t="s">
        <v>1786</v>
      </c>
      <c r="V124" s="6" t="s">
        <v>1885</v>
      </c>
      <c r="W124" s="59" t="s">
        <v>1886</v>
      </c>
      <c r="X124" s="6" t="s">
        <v>1887</v>
      </c>
      <c r="Y124" s="6"/>
      <c r="Z124" s="7"/>
    </row>
    <row r="125" ht="85.2" spans="1:26">
      <c r="A125" s="6" t="s">
        <v>1888</v>
      </c>
      <c r="B125" s="6" t="s">
        <v>289</v>
      </c>
      <c r="C125" s="7">
        <v>22151185</v>
      </c>
      <c r="D125" s="6" t="s">
        <v>1748</v>
      </c>
      <c r="E125" s="7"/>
      <c r="F125" s="6"/>
      <c r="G125" s="7"/>
      <c r="H125" s="7"/>
      <c r="I125" s="7"/>
      <c r="J125" s="7"/>
      <c r="K125" s="7"/>
      <c r="L125" s="7"/>
      <c r="M125" s="47" t="s">
        <v>1889</v>
      </c>
      <c r="N125" s="6" t="s">
        <v>1399</v>
      </c>
      <c r="O125" s="6"/>
      <c r="P125" s="6" t="s">
        <v>1890</v>
      </c>
      <c r="Q125" s="6" t="s">
        <v>1888</v>
      </c>
      <c r="R125" s="27" t="s">
        <v>1519</v>
      </c>
      <c r="S125" s="6"/>
      <c r="T125" s="6"/>
      <c r="U125" s="6"/>
      <c r="V125" s="6"/>
      <c r="W125" s="6"/>
      <c r="X125" s="6"/>
      <c r="Y125" s="6"/>
      <c r="Z125" s="7"/>
    </row>
    <row r="126" ht="72" spans="1:26">
      <c r="A126" s="6" t="s">
        <v>1888</v>
      </c>
      <c r="B126" s="6" t="s">
        <v>1703</v>
      </c>
      <c r="C126" s="7">
        <v>22151186</v>
      </c>
      <c r="D126" s="6" t="s">
        <v>1748</v>
      </c>
      <c r="E126" s="7"/>
      <c r="F126" s="6"/>
      <c r="G126" s="7"/>
      <c r="H126" s="7"/>
      <c r="I126" s="7"/>
      <c r="J126" s="7"/>
      <c r="K126" s="7"/>
      <c r="L126" s="7"/>
      <c r="M126" s="27" t="s">
        <v>1891</v>
      </c>
      <c r="N126" s="8" t="s">
        <v>1529</v>
      </c>
      <c r="O126" s="6"/>
      <c r="P126" s="8" t="s">
        <v>1892</v>
      </c>
      <c r="Q126" s="8" t="s">
        <v>1893</v>
      </c>
      <c r="R126" s="27" t="s">
        <v>1894</v>
      </c>
      <c r="S126" s="6"/>
      <c r="T126" s="6"/>
      <c r="U126" s="6"/>
      <c r="V126" s="6"/>
      <c r="W126" s="6"/>
      <c r="X126" s="6"/>
      <c r="Y126" s="6"/>
      <c r="Z126" s="7"/>
    </row>
    <row r="127" ht="72" spans="1:26">
      <c r="A127" s="42" t="s">
        <v>1895</v>
      </c>
      <c r="B127" s="42" t="s">
        <v>1896</v>
      </c>
      <c r="C127" s="41">
        <v>22151167</v>
      </c>
      <c r="D127" s="42" t="s">
        <v>1362</v>
      </c>
      <c r="E127" s="41"/>
      <c r="F127" s="41"/>
      <c r="G127" s="41"/>
      <c r="H127" s="41"/>
      <c r="I127" s="41"/>
      <c r="J127" s="41"/>
      <c r="K127" s="41"/>
      <c r="L127" s="41"/>
      <c r="M127" s="42" t="s">
        <v>1897</v>
      </c>
      <c r="N127" s="42" t="s">
        <v>1399</v>
      </c>
      <c r="O127" s="42" t="s">
        <v>1433</v>
      </c>
      <c r="P127" s="41" t="s">
        <v>1898</v>
      </c>
      <c r="Q127" s="42" t="s">
        <v>1899</v>
      </c>
      <c r="R127" s="15" t="s">
        <v>1519</v>
      </c>
      <c r="S127" s="7"/>
      <c r="T127" s="7"/>
      <c r="U127" s="7"/>
      <c r="V127" s="7"/>
      <c r="W127" s="7"/>
      <c r="X127" s="7"/>
      <c r="Y127" s="7"/>
      <c r="Z127" s="7"/>
    </row>
    <row r="128" ht="60" spans="1:26">
      <c r="A128" s="8" t="s">
        <v>1900</v>
      </c>
      <c r="B128" s="8" t="s">
        <v>370</v>
      </c>
      <c r="C128" s="8">
        <v>22151240</v>
      </c>
      <c r="D128" s="8" t="s">
        <v>1901</v>
      </c>
      <c r="E128" s="8"/>
      <c r="F128" s="8"/>
      <c r="G128" s="8"/>
      <c r="H128" s="8"/>
      <c r="I128" s="8"/>
      <c r="J128" s="8"/>
      <c r="K128" s="8"/>
      <c r="L128" s="8"/>
      <c r="M128" s="8" t="s">
        <v>1902</v>
      </c>
      <c r="N128" s="8" t="s">
        <v>1529</v>
      </c>
      <c r="O128" s="8" t="s">
        <v>1530</v>
      </c>
      <c r="P128" s="26">
        <v>45160</v>
      </c>
      <c r="Q128" s="6" t="s">
        <v>1903</v>
      </c>
      <c r="R128" s="27" t="s">
        <v>1348</v>
      </c>
      <c r="S128" s="8"/>
      <c r="T128" s="8"/>
      <c r="U128" s="8"/>
      <c r="V128" s="8"/>
      <c r="W128" s="8"/>
      <c r="X128" s="8"/>
      <c r="Y128" s="8"/>
      <c r="Z128" s="8"/>
    </row>
    <row r="129" ht="117.6" spans="1:26">
      <c r="A129" s="8" t="s">
        <v>1904</v>
      </c>
      <c r="B129" s="8" t="s">
        <v>370</v>
      </c>
      <c r="C129" s="8">
        <v>22151182</v>
      </c>
      <c r="D129" s="8" t="s">
        <v>1628</v>
      </c>
      <c r="E129" s="8"/>
      <c r="F129" s="8"/>
      <c r="G129" s="8" t="s">
        <v>1905</v>
      </c>
      <c r="H129" s="8" t="s">
        <v>1906</v>
      </c>
      <c r="I129" s="8" t="s">
        <v>1907</v>
      </c>
      <c r="J129" s="8" t="s">
        <v>1572</v>
      </c>
      <c r="K129" s="8" t="s">
        <v>1908</v>
      </c>
      <c r="L129" s="27" t="s">
        <v>1449</v>
      </c>
      <c r="M129" s="8"/>
      <c r="N129" s="8"/>
      <c r="O129" s="8"/>
      <c r="P129" s="8"/>
      <c r="Q129" s="6"/>
      <c r="R129" s="27"/>
      <c r="S129" s="8"/>
      <c r="T129" s="8"/>
      <c r="U129" s="8"/>
      <c r="V129" s="8"/>
      <c r="W129" s="8"/>
      <c r="X129" s="8"/>
      <c r="Y129" s="8"/>
      <c r="Z129" s="8"/>
    </row>
    <row r="130" ht="85.2" spans="1:26">
      <c r="A130" s="8" t="s">
        <v>1909</v>
      </c>
      <c r="B130" s="8" t="s">
        <v>370</v>
      </c>
      <c r="C130" s="8">
        <v>22151221</v>
      </c>
      <c r="D130" s="8" t="s">
        <v>1901</v>
      </c>
      <c r="E130" s="8"/>
      <c r="F130" s="8"/>
      <c r="G130" s="8"/>
      <c r="H130" s="8"/>
      <c r="I130" s="8"/>
      <c r="J130" s="8"/>
      <c r="K130" s="8"/>
      <c r="L130" s="8"/>
      <c r="M130" s="8" t="s">
        <v>1910</v>
      </c>
      <c r="N130" s="8" t="s">
        <v>1529</v>
      </c>
      <c r="O130" s="8" t="s">
        <v>1530</v>
      </c>
      <c r="P130" s="26">
        <v>45002</v>
      </c>
      <c r="Q130" s="6" t="s">
        <v>1911</v>
      </c>
      <c r="R130" s="27" t="s">
        <v>1348</v>
      </c>
      <c r="S130" s="8"/>
      <c r="T130" s="8"/>
      <c r="U130" s="8"/>
      <c r="V130" s="8"/>
      <c r="W130" s="8"/>
      <c r="X130" s="8"/>
      <c r="Y130" s="8"/>
      <c r="Z130" s="8"/>
    </row>
    <row r="131" ht="72" spans="1:26">
      <c r="A131" s="8" t="s">
        <v>1912</v>
      </c>
      <c r="B131" s="8" t="s">
        <v>370</v>
      </c>
      <c r="C131" s="8">
        <v>22151161</v>
      </c>
      <c r="D131" s="8" t="s">
        <v>1521</v>
      </c>
      <c r="E131" s="8"/>
      <c r="F131" s="8"/>
      <c r="G131" s="8"/>
      <c r="H131" s="8"/>
      <c r="I131" s="8"/>
      <c r="J131" s="8"/>
      <c r="K131" s="8"/>
      <c r="L131" s="8"/>
      <c r="M131" s="6" t="s">
        <v>1913</v>
      </c>
      <c r="N131" s="8" t="s">
        <v>1529</v>
      </c>
      <c r="O131" s="8"/>
      <c r="P131" s="44" t="s">
        <v>1914</v>
      </c>
      <c r="Q131" s="6" t="s">
        <v>1915</v>
      </c>
      <c r="R131" s="27" t="s">
        <v>1449</v>
      </c>
      <c r="S131" s="8"/>
      <c r="T131" s="8"/>
      <c r="U131" s="8"/>
      <c r="V131" s="8"/>
      <c r="W131" s="8"/>
      <c r="X131" s="8"/>
      <c r="Y131" s="8"/>
      <c r="Z131" s="8"/>
    </row>
    <row r="132" ht="328.8" spans="1:26">
      <c r="A132" s="8" t="s">
        <v>1916</v>
      </c>
      <c r="B132" s="8" t="s">
        <v>370</v>
      </c>
      <c r="C132" s="8">
        <v>22151136</v>
      </c>
      <c r="D132" s="8" t="s">
        <v>1628</v>
      </c>
      <c r="E132" s="8"/>
      <c r="F132" s="8"/>
      <c r="G132" s="8"/>
      <c r="H132" s="8"/>
      <c r="I132" s="8"/>
      <c r="J132" s="8"/>
      <c r="K132" s="8"/>
      <c r="L132" s="8"/>
      <c r="M132" s="8" t="s">
        <v>1917</v>
      </c>
      <c r="N132" s="8" t="s">
        <v>1529</v>
      </c>
      <c r="O132" s="8"/>
      <c r="P132" s="8" t="s">
        <v>1918</v>
      </c>
      <c r="Q132" s="6" t="s">
        <v>1919</v>
      </c>
      <c r="R132" s="27" t="s">
        <v>1920</v>
      </c>
      <c r="S132" s="8"/>
      <c r="T132" s="8"/>
      <c r="U132" s="8"/>
      <c r="V132" s="8"/>
      <c r="W132" s="8"/>
      <c r="X132" s="8" t="s">
        <v>1921</v>
      </c>
      <c r="Y132" s="8"/>
      <c r="Z132" s="8"/>
    </row>
    <row r="133" ht="48" spans="1:26">
      <c r="A133" s="8" t="s">
        <v>1922</v>
      </c>
      <c r="B133" s="8" t="s">
        <v>370</v>
      </c>
      <c r="C133" s="8">
        <v>22151148</v>
      </c>
      <c r="D133" s="8" t="s">
        <v>1628</v>
      </c>
      <c r="E133" s="8"/>
      <c r="F133" s="8"/>
      <c r="G133" s="8"/>
      <c r="H133" s="8"/>
      <c r="I133" s="8"/>
      <c r="J133" s="8"/>
      <c r="K133" s="8"/>
      <c r="L133" s="8"/>
      <c r="M133" s="8"/>
      <c r="N133" s="8"/>
      <c r="O133" s="8"/>
      <c r="P133" s="8"/>
      <c r="Q133" s="6"/>
      <c r="R133" s="27"/>
      <c r="S133" s="8"/>
      <c r="T133" s="8"/>
      <c r="U133" s="8"/>
      <c r="V133" s="8"/>
      <c r="W133" s="8"/>
      <c r="X133" s="8"/>
      <c r="Y133" s="8" t="s">
        <v>1923</v>
      </c>
      <c r="Z133" s="8" t="s">
        <v>1924</v>
      </c>
    </row>
    <row r="134" ht="72" spans="1:26">
      <c r="A134" s="8" t="s">
        <v>1925</v>
      </c>
      <c r="B134" s="8" t="s">
        <v>370</v>
      </c>
      <c r="C134" s="8">
        <v>22151199</v>
      </c>
      <c r="D134" s="8" t="s">
        <v>1521</v>
      </c>
      <c r="E134" s="8"/>
      <c r="F134" s="8"/>
      <c r="G134" s="8"/>
      <c r="H134" s="8"/>
      <c r="I134" s="8"/>
      <c r="J134" s="8"/>
      <c r="K134" s="8"/>
      <c r="L134" s="8"/>
      <c r="M134" s="8" t="s">
        <v>1926</v>
      </c>
      <c r="N134" s="8" t="s">
        <v>1529</v>
      </c>
      <c r="O134" s="61">
        <v>45139</v>
      </c>
      <c r="P134" s="8"/>
      <c r="Q134" s="6" t="s">
        <v>1927</v>
      </c>
      <c r="R134" s="27" t="s">
        <v>1632</v>
      </c>
      <c r="S134" s="8"/>
      <c r="T134" s="8"/>
      <c r="U134" s="8"/>
      <c r="V134" s="8"/>
      <c r="W134" s="8"/>
      <c r="X134" s="8"/>
      <c r="Y134" s="8"/>
      <c r="Z134" s="8"/>
    </row>
    <row r="135" ht="132" spans="1:26">
      <c r="A135" s="8" t="s">
        <v>1928</v>
      </c>
      <c r="B135" s="8" t="s">
        <v>370</v>
      </c>
      <c r="C135" s="8">
        <v>22151162</v>
      </c>
      <c r="D135" s="8" t="s">
        <v>1901</v>
      </c>
      <c r="E135" s="8"/>
      <c r="F135" s="8"/>
      <c r="G135" s="8" t="s">
        <v>1929</v>
      </c>
      <c r="H135" s="8" t="s">
        <v>1930</v>
      </c>
      <c r="I135" s="8" t="s">
        <v>1931</v>
      </c>
      <c r="J135" s="8" t="s">
        <v>1608</v>
      </c>
      <c r="K135" s="8" t="s">
        <v>1932</v>
      </c>
      <c r="L135" s="27" t="s">
        <v>1457</v>
      </c>
      <c r="M135" s="8"/>
      <c r="N135" s="8"/>
      <c r="O135" s="8"/>
      <c r="P135" s="8"/>
      <c r="Q135" s="6"/>
      <c r="R135" s="27"/>
      <c r="S135" s="8"/>
      <c r="T135" s="8"/>
      <c r="U135" s="8"/>
      <c r="V135" s="8"/>
      <c r="W135" s="8"/>
      <c r="X135" s="8"/>
      <c r="Y135" s="8"/>
      <c r="Z135" s="8"/>
    </row>
    <row r="136" ht="145.2" spans="1:26">
      <c r="A136" s="8" t="s">
        <v>1933</v>
      </c>
      <c r="B136" s="8" t="s">
        <v>370</v>
      </c>
      <c r="C136" s="8">
        <v>22151093</v>
      </c>
      <c r="D136" s="8" t="s">
        <v>1901</v>
      </c>
      <c r="E136" s="8"/>
      <c r="F136" s="8"/>
      <c r="G136" s="8" t="s">
        <v>1934</v>
      </c>
      <c r="H136" s="8" t="s">
        <v>1935</v>
      </c>
      <c r="I136" s="8">
        <v>2023.8</v>
      </c>
      <c r="J136" s="8" t="s">
        <v>1517</v>
      </c>
      <c r="K136" s="8" t="s">
        <v>1936</v>
      </c>
      <c r="L136" s="35" t="s">
        <v>1937</v>
      </c>
      <c r="M136" s="8"/>
      <c r="N136" s="8"/>
      <c r="O136" s="8"/>
      <c r="P136" s="8"/>
      <c r="Q136" s="6"/>
      <c r="R136" s="35"/>
      <c r="S136" s="8"/>
      <c r="T136" s="8"/>
      <c r="U136" s="8"/>
      <c r="V136" s="8"/>
      <c r="W136" s="8"/>
      <c r="X136" s="8"/>
      <c r="Y136" s="8"/>
      <c r="Z136" s="8"/>
    </row>
    <row r="137" ht="60" spans="1:26">
      <c r="A137" s="8" t="s">
        <v>1938</v>
      </c>
      <c r="B137" s="8" t="s">
        <v>370</v>
      </c>
      <c r="C137" s="8">
        <v>22151207</v>
      </c>
      <c r="D137" s="8" t="s">
        <v>1628</v>
      </c>
      <c r="E137" s="8"/>
      <c r="F137" s="8"/>
      <c r="G137" s="8"/>
      <c r="H137" s="8"/>
      <c r="I137" s="8"/>
      <c r="J137" s="8"/>
      <c r="K137" s="8"/>
      <c r="L137" s="8"/>
      <c r="M137" s="8" t="s">
        <v>1939</v>
      </c>
      <c r="N137" s="8" t="s">
        <v>1529</v>
      </c>
      <c r="O137" s="8" t="s">
        <v>1530</v>
      </c>
      <c r="P137" s="8" t="s">
        <v>1940</v>
      </c>
      <c r="Q137" s="6" t="s">
        <v>1941</v>
      </c>
      <c r="R137" s="27" t="s">
        <v>1348</v>
      </c>
      <c r="S137" s="8"/>
      <c r="T137" s="8"/>
      <c r="U137" s="8"/>
      <c r="V137" s="8"/>
      <c r="W137" s="8"/>
      <c r="X137" s="8"/>
      <c r="Y137" s="8"/>
      <c r="Z137" s="8"/>
    </row>
    <row r="138" ht="48" spans="1:26">
      <c r="A138" s="8" t="s">
        <v>1942</v>
      </c>
      <c r="B138" s="8" t="s">
        <v>1943</v>
      </c>
      <c r="C138" s="8">
        <v>22151176</v>
      </c>
      <c r="D138" s="8" t="s">
        <v>1521</v>
      </c>
      <c r="E138" s="8"/>
      <c r="F138" s="8"/>
      <c r="G138" s="8"/>
      <c r="H138" s="8"/>
      <c r="I138" s="8"/>
      <c r="J138" s="8"/>
      <c r="K138" s="8"/>
      <c r="L138" s="8"/>
      <c r="M138" s="8" t="s">
        <v>1944</v>
      </c>
      <c r="N138" s="8" t="s">
        <v>1529</v>
      </c>
      <c r="O138" s="8" t="s">
        <v>1530</v>
      </c>
      <c r="P138" s="61">
        <v>45119</v>
      </c>
      <c r="Q138" s="8" t="s">
        <v>1945</v>
      </c>
      <c r="R138" s="62">
        <v>0.333333333333333</v>
      </c>
      <c r="S138" s="8"/>
      <c r="T138" s="8"/>
      <c r="U138" s="8"/>
      <c r="V138" s="8"/>
      <c r="W138" s="8"/>
      <c r="X138" s="8"/>
      <c r="Y138" s="8"/>
      <c r="Z138" s="71"/>
    </row>
    <row r="139" ht="90" spans="1:26">
      <c r="A139" s="8" t="s">
        <v>1946</v>
      </c>
      <c r="B139" s="8" t="s">
        <v>1947</v>
      </c>
      <c r="C139" s="8">
        <v>22151108</v>
      </c>
      <c r="D139" s="8" t="s">
        <v>1628</v>
      </c>
      <c r="E139" s="8"/>
      <c r="F139" s="8"/>
      <c r="G139" s="8" t="s">
        <v>1948</v>
      </c>
      <c r="H139" s="8" t="s">
        <v>1949</v>
      </c>
      <c r="I139" s="26">
        <v>44869</v>
      </c>
      <c r="J139" s="8" t="s">
        <v>1950</v>
      </c>
      <c r="K139" s="8" t="s">
        <v>1951</v>
      </c>
      <c r="L139" s="62">
        <v>0.142857142857143</v>
      </c>
      <c r="M139" s="8"/>
      <c r="N139" s="8"/>
      <c r="O139" s="8"/>
      <c r="P139" s="8"/>
      <c r="Q139" s="8"/>
      <c r="R139" s="8"/>
      <c r="S139" s="8"/>
      <c r="T139" s="8"/>
      <c r="U139" s="8"/>
      <c r="V139" s="8"/>
      <c r="W139" s="8"/>
      <c r="X139" s="8"/>
      <c r="Y139" s="8"/>
      <c r="Z139" s="71"/>
    </row>
    <row r="140" ht="90" spans="1:26">
      <c r="A140" s="8" t="s">
        <v>1952</v>
      </c>
      <c r="B140" s="8" t="s">
        <v>1953</v>
      </c>
      <c r="C140" s="8">
        <v>22151208</v>
      </c>
      <c r="D140" s="8" t="s">
        <v>1954</v>
      </c>
      <c r="E140" s="8"/>
      <c r="F140" s="8"/>
      <c r="G140" s="8" t="s">
        <v>1948</v>
      </c>
      <c r="H140" s="8" t="s">
        <v>1949</v>
      </c>
      <c r="I140" s="26">
        <v>44869</v>
      </c>
      <c r="J140" s="8" t="s">
        <v>1950</v>
      </c>
      <c r="K140" s="8" t="s">
        <v>1951</v>
      </c>
      <c r="L140" s="62">
        <v>0.285714285714286</v>
      </c>
      <c r="M140" s="8"/>
      <c r="N140" s="8"/>
      <c r="O140" s="8"/>
      <c r="P140" s="8"/>
      <c r="Q140" s="8"/>
      <c r="R140" s="8"/>
      <c r="S140" s="8"/>
      <c r="T140" s="8"/>
      <c r="U140" s="8"/>
      <c r="V140" s="8"/>
      <c r="W140" s="8"/>
      <c r="X140" s="8"/>
      <c r="Y140" s="8"/>
      <c r="Z140" s="71"/>
    </row>
    <row r="141" ht="60" spans="1:26">
      <c r="A141" s="8" t="s">
        <v>1955</v>
      </c>
      <c r="B141" s="8" t="s">
        <v>1956</v>
      </c>
      <c r="C141" s="8">
        <v>22151057</v>
      </c>
      <c r="D141" s="8" t="s">
        <v>1521</v>
      </c>
      <c r="E141" s="8"/>
      <c r="F141" s="8"/>
      <c r="G141" s="8"/>
      <c r="H141" s="8"/>
      <c r="I141" s="8"/>
      <c r="J141" s="8"/>
      <c r="K141" s="8"/>
      <c r="L141" s="8"/>
      <c r="M141" s="8" t="s">
        <v>1957</v>
      </c>
      <c r="N141" s="8" t="s">
        <v>1529</v>
      </c>
      <c r="O141" s="8" t="s">
        <v>1530</v>
      </c>
      <c r="P141" s="8">
        <v>2023.1</v>
      </c>
      <c r="Q141" s="8" t="s">
        <v>1958</v>
      </c>
      <c r="R141" s="27" t="s">
        <v>1343</v>
      </c>
      <c r="S141" s="8"/>
      <c r="T141" s="8"/>
      <c r="U141" s="8"/>
      <c r="V141" s="8"/>
      <c r="W141" s="8"/>
      <c r="X141" s="8"/>
      <c r="Y141" s="8"/>
      <c r="Z141" s="71"/>
    </row>
    <row r="142" ht="60" spans="1:26">
      <c r="A142" s="8" t="s">
        <v>1959</v>
      </c>
      <c r="B142" s="8" t="s">
        <v>1960</v>
      </c>
      <c r="C142" s="8">
        <v>22151015</v>
      </c>
      <c r="D142" s="8" t="s">
        <v>1628</v>
      </c>
      <c r="E142" s="8"/>
      <c r="F142" s="8"/>
      <c r="G142" s="8"/>
      <c r="H142" s="8"/>
      <c r="I142" s="8"/>
      <c r="J142" s="8"/>
      <c r="K142" s="8"/>
      <c r="L142" s="8"/>
      <c r="M142" s="8" t="s">
        <v>1961</v>
      </c>
      <c r="N142" s="8" t="s">
        <v>1529</v>
      </c>
      <c r="O142" s="8" t="s">
        <v>1530</v>
      </c>
      <c r="P142" s="63">
        <v>45163</v>
      </c>
      <c r="Q142" s="8" t="s">
        <v>1962</v>
      </c>
      <c r="R142" s="27" t="s">
        <v>1445</v>
      </c>
      <c r="S142" s="8"/>
      <c r="T142" s="8"/>
      <c r="U142" s="8"/>
      <c r="V142" s="8"/>
      <c r="W142" s="8"/>
      <c r="X142" s="8"/>
      <c r="Y142" s="8"/>
      <c r="Z142" s="71"/>
    </row>
    <row r="143" ht="72" spans="1:26">
      <c r="A143" s="8" t="s">
        <v>1963</v>
      </c>
      <c r="B143" s="8" t="s">
        <v>1964</v>
      </c>
      <c r="C143" s="8">
        <v>22151081</v>
      </c>
      <c r="D143" s="8" t="s">
        <v>1521</v>
      </c>
      <c r="E143" s="8"/>
      <c r="F143" s="8"/>
      <c r="G143" s="8"/>
      <c r="H143" s="8"/>
      <c r="I143" s="8"/>
      <c r="J143" s="8"/>
      <c r="K143" s="8"/>
      <c r="L143" s="8"/>
      <c r="M143" s="8" t="s">
        <v>1965</v>
      </c>
      <c r="N143" s="8" t="s">
        <v>1529</v>
      </c>
      <c r="O143" s="8" t="s">
        <v>1530</v>
      </c>
      <c r="P143" s="28" t="s">
        <v>1966</v>
      </c>
      <c r="Q143" s="8" t="s">
        <v>1967</v>
      </c>
      <c r="R143" s="27" t="s">
        <v>1465</v>
      </c>
      <c r="S143" s="8"/>
      <c r="T143" s="8"/>
      <c r="U143" s="8"/>
      <c r="V143" s="8"/>
      <c r="W143" s="8"/>
      <c r="X143" s="8"/>
      <c r="Y143" s="8"/>
      <c r="Z143" s="71"/>
    </row>
    <row r="144" ht="48" spans="1:26">
      <c r="A144" s="8" t="s">
        <v>1968</v>
      </c>
      <c r="B144" s="8" t="s">
        <v>1969</v>
      </c>
      <c r="C144" s="8">
        <v>22151206</v>
      </c>
      <c r="D144" s="8" t="s">
        <v>1521</v>
      </c>
      <c r="E144" s="8"/>
      <c r="F144" s="8"/>
      <c r="G144" s="8"/>
      <c r="H144" s="8"/>
      <c r="I144" s="8"/>
      <c r="J144" s="8"/>
      <c r="K144" s="8"/>
      <c r="L144" s="8"/>
      <c r="M144" s="8" t="s">
        <v>1970</v>
      </c>
      <c r="N144" s="8" t="s">
        <v>1529</v>
      </c>
      <c r="O144" s="8" t="s">
        <v>1530</v>
      </c>
      <c r="P144" s="28" t="s">
        <v>1971</v>
      </c>
      <c r="Q144" s="8" t="s">
        <v>1972</v>
      </c>
      <c r="R144" s="27" t="s">
        <v>1632</v>
      </c>
      <c r="S144" s="8"/>
      <c r="T144" s="8"/>
      <c r="U144" s="8"/>
      <c r="V144" s="8"/>
      <c r="W144" s="8"/>
      <c r="X144" s="8"/>
      <c r="Y144" s="8"/>
      <c r="Z144" s="71"/>
    </row>
    <row r="145" ht="48" spans="1:26">
      <c r="A145" s="8" t="s">
        <v>1973</v>
      </c>
      <c r="B145" s="8" t="s">
        <v>1974</v>
      </c>
      <c r="C145" s="8">
        <v>22151190</v>
      </c>
      <c r="D145" s="8" t="s">
        <v>1628</v>
      </c>
      <c r="E145" s="8"/>
      <c r="F145" s="8"/>
      <c r="G145" s="8" t="s">
        <v>1975</v>
      </c>
      <c r="H145" s="8" t="s">
        <v>1949</v>
      </c>
      <c r="I145" s="64">
        <v>44929</v>
      </c>
      <c r="J145" s="8" t="s">
        <v>1950</v>
      </c>
      <c r="K145" s="8" t="s">
        <v>1976</v>
      </c>
      <c r="L145" s="27" t="s">
        <v>1348</v>
      </c>
      <c r="M145" s="8"/>
      <c r="N145" s="8"/>
      <c r="O145" s="8"/>
      <c r="P145" s="8"/>
      <c r="Q145" s="8"/>
      <c r="R145" s="8"/>
      <c r="S145" s="8"/>
      <c r="T145" s="8"/>
      <c r="U145" s="8"/>
      <c r="V145" s="8"/>
      <c r="W145" s="8"/>
      <c r="X145" s="8"/>
      <c r="Y145" s="8"/>
      <c r="Z145" s="71"/>
    </row>
    <row r="146" ht="84" spans="1:26">
      <c r="A146" s="8" t="s">
        <v>1977</v>
      </c>
      <c r="B146" s="8" t="s">
        <v>1978</v>
      </c>
      <c r="C146" s="8">
        <v>22151156</v>
      </c>
      <c r="D146" s="8" t="s">
        <v>1521</v>
      </c>
      <c r="E146" s="8"/>
      <c r="F146" s="8"/>
      <c r="G146" s="8"/>
      <c r="H146" s="8"/>
      <c r="I146" s="8"/>
      <c r="J146" s="8"/>
      <c r="K146" s="8"/>
      <c r="L146" s="8"/>
      <c r="M146" s="8" t="s">
        <v>1979</v>
      </c>
      <c r="N146" s="8" t="s">
        <v>1529</v>
      </c>
      <c r="O146" s="8" t="s">
        <v>1530</v>
      </c>
      <c r="P146" s="28" t="s">
        <v>1980</v>
      </c>
      <c r="Q146" s="8" t="s">
        <v>1981</v>
      </c>
      <c r="R146" s="27" t="s">
        <v>1449</v>
      </c>
      <c r="S146" s="8"/>
      <c r="T146" s="8"/>
      <c r="U146" s="8"/>
      <c r="V146" s="8"/>
      <c r="W146" s="8"/>
      <c r="X146" s="8"/>
      <c r="Y146" s="8"/>
      <c r="Z146" s="71"/>
    </row>
    <row r="147" ht="105.6" spans="1:26">
      <c r="A147" s="8" t="s">
        <v>1982</v>
      </c>
      <c r="B147" s="8" t="s">
        <v>1983</v>
      </c>
      <c r="C147" s="8">
        <v>22151156</v>
      </c>
      <c r="D147" s="8" t="s">
        <v>1521</v>
      </c>
      <c r="E147" s="8"/>
      <c r="F147" s="8"/>
      <c r="G147" s="8" t="s">
        <v>1984</v>
      </c>
      <c r="H147" s="8" t="s">
        <v>1985</v>
      </c>
      <c r="I147" s="26">
        <v>45078</v>
      </c>
      <c r="J147" s="8" t="s">
        <v>1950</v>
      </c>
      <c r="K147" s="8" t="s">
        <v>1986</v>
      </c>
      <c r="L147" s="29">
        <v>44963</v>
      </c>
      <c r="M147" s="8"/>
      <c r="N147" s="8"/>
      <c r="O147" s="8"/>
      <c r="P147" s="8"/>
      <c r="Q147" s="8"/>
      <c r="R147" s="8"/>
      <c r="S147" s="8"/>
      <c r="T147" s="8"/>
      <c r="U147" s="8"/>
      <c r="V147" s="8"/>
      <c r="W147" s="8"/>
      <c r="X147" s="8"/>
      <c r="Y147" s="8"/>
      <c r="Z147" s="71"/>
    </row>
    <row r="148" ht="171.6" spans="1:26">
      <c r="A148" s="8" t="s">
        <v>1987</v>
      </c>
      <c r="B148" s="8" t="s">
        <v>1988</v>
      </c>
      <c r="C148" s="8">
        <v>22151005</v>
      </c>
      <c r="D148" s="8" t="s">
        <v>1521</v>
      </c>
      <c r="E148" s="8"/>
      <c r="F148" s="8"/>
      <c r="G148" s="8" t="s">
        <v>1989</v>
      </c>
      <c r="H148" s="8" t="s">
        <v>1990</v>
      </c>
      <c r="I148" s="26">
        <v>45156</v>
      </c>
      <c r="J148" s="8" t="s">
        <v>1517</v>
      </c>
      <c r="K148" s="8" t="s">
        <v>1991</v>
      </c>
      <c r="L148" s="62">
        <v>0.428571428571429</v>
      </c>
      <c r="M148" s="8" t="s">
        <v>1992</v>
      </c>
      <c r="N148" s="8" t="s">
        <v>1529</v>
      </c>
      <c r="O148" s="8" t="s">
        <v>1530</v>
      </c>
      <c r="P148" s="28" t="s">
        <v>1993</v>
      </c>
      <c r="Q148" s="69" t="s">
        <v>1994</v>
      </c>
      <c r="R148" s="27" t="s">
        <v>1457</v>
      </c>
      <c r="S148" s="8"/>
      <c r="T148" s="8"/>
      <c r="U148" s="8"/>
      <c r="V148" s="8"/>
      <c r="W148" s="8"/>
      <c r="X148" s="8"/>
      <c r="Y148" s="8"/>
      <c r="Z148" s="71"/>
    </row>
    <row r="149" ht="72" spans="1:26">
      <c r="A149" s="8" t="s">
        <v>1995</v>
      </c>
      <c r="B149" s="8" t="s">
        <v>1996</v>
      </c>
      <c r="C149" s="8">
        <v>22151205</v>
      </c>
      <c r="D149" s="8" t="s">
        <v>1997</v>
      </c>
      <c r="E149" s="8"/>
      <c r="F149" s="8"/>
      <c r="G149" s="8"/>
      <c r="H149" s="8"/>
      <c r="I149" s="8"/>
      <c r="J149" s="8"/>
      <c r="K149" s="8"/>
      <c r="L149" s="8"/>
      <c r="M149" s="8" t="s">
        <v>1998</v>
      </c>
      <c r="N149" s="8" t="s">
        <v>1529</v>
      </c>
      <c r="O149" s="8" t="s">
        <v>1530</v>
      </c>
      <c r="P149" s="65">
        <v>45100</v>
      </c>
      <c r="Q149" s="8" t="s">
        <v>1999</v>
      </c>
      <c r="R149" s="29">
        <v>44961</v>
      </c>
      <c r="S149" s="8"/>
      <c r="T149" s="8"/>
      <c r="U149" s="8"/>
      <c r="V149" s="8"/>
      <c r="W149" s="8"/>
      <c r="X149" s="8"/>
      <c r="Y149" s="8"/>
      <c r="Z149" s="71"/>
    </row>
    <row r="150" ht="84" spans="1:26">
      <c r="A150" s="8" t="s">
        <v>2000</v>
      </c>
      <c r="B150" s="8" t="s">
        <v>2001</v>
      </c>
      <c r="C150" s="8">
        <v>22151097</v>
      </c>
      <c r="D150" s="8" t="s">
        <v>1521</v>
      </c>
      <c r="E150" s="8"/>
      <c r="F150" s="8"/>
      <c r="G150" s="8"/>
      <c r="H150" s="8"/>
      <c r="I150" s="8"/>
      <c r="J150" s="8"/>
      <c r="K150" s="8"/>
      <c r="L150" s="8"/>
      <c r="M150" s="8" t="s">
        <v>2002</v>
      </c>
      <c r="N150" s="8" t="s">
        <v>1529</v>
      </c>
      <c r="O150" s="8" t="s">
        <v>1530</v>
      </c>
      <c r="P150" s="28" t="s">
        <v>2003</v>
      </c>
      <c r="Q150" s="8" t="s">
        <v>2004</v>
      </c>
      <c r="R150" s="27" t="s">
        <v>1489</v>
      </c>
      <c r="S150" s="8"/>
      <c r="T150" s="8"/>
      <c r="U150" s="8"/>
      <c r="V150" s="8"/>
      <c r="W150" s="8"/>
      <c r="X150" s="8"/>
      <c r="Y150" s="8"/>
      <c r="Z150" s="71"/>
    </row>
    <row r="151" ht="48" spans="1:26">
      <c r="A151" s="8" t="s">
        <v>2005</v>
      </c>
      <c r="B151" s="8" t="s">
        <v>2006</v>
      </c>
      <c r="C151" s="8">
        <v>22151210</v>
      </c>
      <c r="D151" s="8" t="s">
        <v>1552</v>
      </c>
      <c r="E151" s="8"/>
      <c r="F151" s="8"/>
      <c r="G151" s="8"/>
      <c r="H151" s="8"/>
      <c r="I151" s="8"/>
      <c r="J151" s="8"/>
      <c r="K151" s="8"/>
      <c r="L151" s="8"/>
      <c r="M151" s="8" t="s">
        <v>2007</v>
      </c>
      <c r="N151" s="8" t="s">
        <v>1529</v>
      </c>
      <c r="O151" s="8" t="s">
        <v>1530</v>
      </c>
      <c r="P151" s="28" t="s">
        <v>2008</v>
      </c>
      <c r="Q151" s="8" t="s">
        <v>2009</v>
      </c>
      <c r="R151" s="27" t="s">
        <v>1343</v>
      </c>
      <c r="S151" s="8"/>
      <c r="T151" s="8"/>
      <c r="U151" s="8"/>
      <c r="V151" s="8"/>
      <c r="W151" s="8"/>
      <c r="X151" s="8"/>
      <c r="Y151" s="8"/>
      <c r="Z151" s="71"/>
    </row>
    <row r="152" ht="144" spans="1:26">
      <c r="A152" s="8" t="s">
        <v>2010</v>
      </c>
      <c r="B152" s="8" t="s">
        <v>2011</v>
      </c>
      <c r="C152" s="8">
        <v>22151053</v>
      </c>
      <c r="D152" s="8" t="s">
        <v>1521</v>
      </c>
      <c r="E152" s="8"/>
      <c r="F152" s="8"/>
      <c r="G152" s="8"/>
      <c r="H152" s="8"/>
      <c r="I152" s="8"/>
      <c r="J152" s="8"/>
      <c r="K152" s="8"/>
      <c r="L152" s="8"/>
      <c r="M152" s="8" t="s">
        <v>2012</v>
      </c>
      <c r="N152" s="8" t="s">
        <v>1529</v>
      </c>
      <c r="O152" s="8" t="s">
        <v>1530</v>
      </c>
      <c r="P152" s="28" t="s">
        <v>2013</v>
      </c>
      <c r="Q152" s="8" t="s">
        <v>2014</v>
      </c>
      <c r="R152" s="27" t="s">
        <v>2015</v>
      </c>
      <c r="S152" s="8" t="s">
        <v>2016</v>
      </c>
      <c r="T152" s="8" t="s">
        <v>2017</v>
      </c>
      <c r="U152" s="8" t="s">
        <v>2018</v>
      </c>
      <c r="V152" s="8"/>
      <c r="W152" s="8"/>
      <c r="X152" s="8"/>
      <c r="Y152" s="8"/>
      <c r="Z152" s="71"/>
    </row>
    <row r="153" ht="118.8" spans="1:26">
      <c r="A153" s="8" t="s">
        <v>2019</v>
      </c>
      <c r="B153" s="8" t="s">
        <v>2020</v>
      </c>
      <c r="C153" s="8">
        <v>22151211</v>
      </c>
      <c r="D153" s="8" t="s">
        <v>1521</v>
      </c>
      <c r="E153" s="8"/>
      <c r="F153" s="8"/>
      <c r="G153" s="8" t="s">
        <v>2021</v>
      </c>
      <c r="H153" s="8" t="s">
        <v>2022</v>
      </c>
      <c r="I153" s="66">
        <v>45130</v>
      </c>
      <c r="J153" s="8" t="s">
        <v>1572</v>
      </c>
      <c r="K153" s="8" t="s">
        <v>2023</v>
      </c>
      <c r="L153" s="29">
        <v>44965</v>
      </c>
      <c r="M153" s="8"/>
      <c r="N153" s="8"/>
      <c r="O153" s="8"/>
      <c r="P153" s="28"/>
      <c r="Q153" s="8"/>
      <c r="R153" s="8"/>
      <c r="S153" s="8"/>
      <c r="T153" s="8"/>
      <c r="U153" s="8"/>
      <c r="V153" s="8"/>
      <c r="W153" s="8"/>
      <c r="X153" s="8"/>
      <c r="Y153" s="8"/>
      <c r="Z153" s="71"/>
    </row>
    <row r="154" ht="72" spans="1:26">
      <c r="A154" s="8" t="s">
        <v>2024</v>
      </c>
      <c r="B154" s="8" t="s">
        <v>2025</v>
      </c>
      <c r="C154" s="8">
        <v>22151196</v>
      </c>
      <c r="D154" s="8" t="s">
        <v>1628</v>
      </c>
      <c r="E154" s="8"/>
      <c r="F154" s="8"/>
      <c r="G154" s="8"/>
      <c r="H154" s="8"/>
      <c r="I154" s="66"/>
      <c r="J154" s="8"/>
      <c r="K154" s="8"/>
      <c r="L154" s="29"/>
      <c r="M154" s="8" t="s">
        <v>2026</v>
      </c>
      <c r="N154" s="8" t="s">
        <v>1529</v>
      </c>
      <c r="O154" s="8" t="s">
        <v>1530</v>
      </c>
      <c r="P154" s="28" t="s">
        <v>2027</v>
      </c>
      <c r="Q154" s="8" t="s">
        <v>2028</v>
      </c>
      <c r="R154" s="27" t="s">
        <v>1894</v>
      </c>
      <c r="S154" s="8"/>
      <c r="T154" s="8"/>
      <c r="U154" s="8"/>
      <c r="V154" s="8"/>
      <c r="W154" s="8"/>
      <c r="X154" s="8"/>
      <c r="Y154" s="8"/>
      <c r="Z154" s="71"/>
    </row>
    <row r="155" ht="198" spans="1:26">
      <c r="A155" s="12" t="s">
        <v>2029</v>
      </c>
      <c r="B155" s="12" t="s">
        <v>2030</v>
      </c>
      <c r="C155" s="12">
        <v>22151060</v>
      </c>
      <c r="D155" s="12" t="s">
        <v>1670</v>
      </c>
      <c r="E155" s="12"/>
      <c r="F155" s="12"/>
      <c r="G155" s="38" t="s">
        <v>2031</v>
      </c>
      <c r="H155" s="12" t="s">
        <v>1571</v>
      </c>
      <c r="I155" s="12" t="s">
        <v>2032</v>
      </c>
      <c r="J155" s="12" t="s">
        <v>1831</v>
      </c>
      <c r="K155" s="12" t="s">
        <v>2033</v>
      </c>
      <c r="L155" s="31" t="s">
        <v>1457</v>
      </c>
      <c r="M155" s="10"/>
      <c r="N155" s="10"/>
      <c r="O155" s="10"/>
      <c r="P155" s="10"/>
      <c r="Q155" s="10"/>
      <c r="R155" s="10"/>
      <c r="S155" s="10"/>
      <c r="T155" s="10"/>
      <c r="U155" s="10"/>
      <c r="V155" s="10"/>
      <c r="W155" s="10"/>
      <c r="X155" s="10"/>
      <c r="Y155" s="10"/>
      <c r="Z155" s="12"/>
    </row>
    <row r="156" ht="171.6" spans="1:26">
      <c r="A156" s="12" t="s">
        <v>2034</v>
      </c>
      <c r="B156" s="12" t="s">
        <v>2030</v>
      </c>
      <c r="C156" s="12">
        <v>22151224</v>
      </c>
      <c r="D156" s="12" t="s">
        <v>1655</v>
      </c>
      <c r="E156" s="12"/>
      <c r="F156" s="12"/>
      <c r="G156" s="12" t="s">
        <v>2035</v>
      </c>
      <c r="H156" s="12" t="s">
        <v>2036</v>
      </c>
      <c r="I156" s="12" t="s">
        <v>2032</v>
      </c>
      <c r="J156" s="12" t="s">
        <v>2037</v>
      </c>
      <c r="K156" s="12" t="s">
        <v>2038</v>
      </c>
      <c r="L156" s="31" t="s">
        <v>1449</v>
      </c>
      <c r="M156" s="12" t="s">
        <v>2039</v>
      </c>
      <c r="N156" s="12" t="s">
        <v>1640</v>
      </c>
      <c r="O156" s="32">
        <v>45163</v>
      </c>
      <c r="P156" s="12"/>
      <c r="Q156" s="12" t="s">
        <v>2040</v>
      </c>
      <c r="R156" s="31" t="s">
        <v>1449</v>
      </c>
      <c r="S156" s="12"/>
      <c r="T156" s="10"/>
      <c r="U156" s="10"/>
      <c r="V156" s="10"/>
      <c r="W156" s="10"/>
      <c r="X156" s="10"/>
      <c r="Y156" s="10"/>
      <c r="Z156" s="10"/>
    </row>
    <row r="157" ht="73.2" spans="1:26">
      <c r="A157" s="12" t="s">
        <v>2041</v>
      </c>
      <c r="B157" s="12" t="s">
        <v>2030</v>
      </c>
      <c r="C157" s="12">
        <v>22151049</v>
      </c>
      <c r="D157" s="12" t="s">
        <v>1670</v>
      </c>
      <c r="E157" s="12"/>
      <c r="F157" s="12"/>
      <c r="G157" s="12"/>
      <c r="H157" s="12"/>
      <c r="I157" s="12"/>
      <c r="J157" s="12"/>
      <c r="K157" s="12"/>
      <c r="L157" s="12"/>
      <c r="M157" s="12"/>
      <c r="N157" s="12"/>
      <c r="O157" s="12"/>
      <c r="P157" s="12"/>
      <c r="Q157" s="12"/>
      <c r="R157" s="12"/>
      <c r="S157" s="12" t="s">
        <v>2042</v>
      </c>
      <c r="T157" s="12" t="s">
        <v>2043</v>
      </c>
      <c r="U157" s="12" t="s">
        <v>2044</v>
      </c>
      <c r="V157" s="12" t="s">
        <v>2041</v>
      </c>
      <c r="W157" s="31" t="s">
        <v>1519</v>
      </c>
      <c r="X157" s="12"/>
      <c r="Y157" s="12"/>
      <c r="Z157" s="12"/>
    </row>
    <row r="158" ht="73.2" spans="1:26">
      <c r="A158" s="12" t="s">
        <v>2045</v>
      </c>
      <c r="B158" s="12" t="s">
        <v>2030</v>
      </c>
      <c r="C158" s="10">
        <v>22151181</v>
      </c>
      <c r="D158" s="12" t="s">
        <v>1677</v>
      </c>
      <c r="E158" s="12"/>
      <c r="F158" s="12"/>
      <c r="G158" s="12"/>
      <c r="H158" s="12"/>
      <c r="I158" s="12"/>
      <c r="J158" s="12"/>
      <c r="K158" s="12"/>
      <c r="L158" s="12"/>
      <c r="M158" s="12"/>
      <c r="N158" s="12"/>
      <c r="O158" s="12"/>
      <c r="P158" s="12"/>
      <c r="Q158" s="12"/>
      <c r="R158" s="12"/>
      <c r="S158" s="12" t="s">
        <v>2042</v>
      </c>
      <c r="T158" s="12" t="s">
        <v>2043</v>
      </c>
      <c r="U158" s="12" t="s">
        <v>2044</v>
      </c>
      <c r="V158" s="12" t="s">
        <v>2045</v>
      </c>
      <c r="W158" s="31" t="s">
        <v>1519</v>
      </c>
      <c r="X158" s="12"/>
      <c r="Y158" s="12"/>
      <c r="Z158" s="12"/>
    </row>
    <row r="159" ht="73.2" spans="1:26">
      <c r="A159" s="12" t="s">
        <v>2046</v>
      </c>
      <c r="B159" s="12" t="s">
        <v>2030</v>
      </c>
      <c r="C159" s="12">
        <v>22151085</v>
      </c>
      <c r="D159" s="12" t="s">
        <v>1670</v>
      </c>
      <c r="E159" s="12"/>
      <c r="F159" s="12"/>
      <c r="G159" s="12"/>
      <c r="H159" s="12"/>
      <c r="I159" s="12"/>
      <c r="J159" s="12"/>
      <c r="K159" s="12"/>
      <c r="L159" s="12"/>
      <c r="M159" s="12"/>
      <c r="N159" s="12"/>
      <c r="O159" s="12"/>
      <c r="P159" s="12"/>
      <c r="Q159" s="12"/>
      <c r="R159" s="12"/>
      <c r="S159" s="12" t="s">
        <v>2042</v>
      </c>
      <c r="T159" s="12" t="s">
        <v>2043</v>
      </c>
      <c r="U159" s="12" t="s">
        <v>2044</v>
      </c>
      <c r="V159" s="12" t="s">
        <v>2046</v>
      </c>
      <c r="W159" s="31" t="s">
        <v>1519</v>
      </c>
      <c r="X159" s="12"/>
      <c r="Y159" s="12"/>
      <c r="Z159" s="12"/>
    </row>
    <row r="160" ht="78" spans="1:26">
      <c r="A160" s="12" t="s">
        <v>2047</v>
      </c>
      <c r="B160" s="12" t="s">
        <v>2030</v>
      </c>
      <c r="C160" s="12">
        <v>22151128</v>
      </c>
      <c r="D160" s="12" t="s">
        <v>1655</v>
      </c>
      <c r="E160" s="12"/>
      <c r="F160" s="12"/>
      <c r="G160" s="12"/>
      <c r="H160" s="12"/>
      <c r="I160" s="12"/>
      <c r="J160" s="12"/>
      <c r="K160" s="12"/>
      <c r="L160" s="12"/>
      <c r="M160" s="12" t="s">
        <v>2048</v>
      </c>
      <c r="N160" s="12" t="s">
        <v>1640</v>
      </c>
      <c r="O160" s="12"/>
      <c r="P160" s="32">
        <v>45142</v>
      </c>
      <c r="Q160" s="12" t="s">
        <v>2049</v>
      </c>
      <c r="R160" s="31" t="s">
        <v>1465</v>
      </c>
      <c r="S160" s="12"/>
      <c r="T160" s="12"/>
      <c r="U160" s="12"/>
      <c r="V160" s="12"/>
      <c r="W160" s="31"/>
      <c r="X160" s="12"/>
      <c r="Y160" s="12"/>
      <c r="Z160" s="12"/>
    </row>
    <row r="161" ht="105.6" spans="1:26">
      <c r="A161" s="12" t="s">
        <v>2050</v>
      </c>
      <c r="B161" s="12" t="s">
        <v>2030</v>
      </c>
      <c r="C161" s="12">
        <v>22151087</v>
      </c>
      <c r="D161" s="12" t="s">
        <v>1670</v>
      </c>
      <c r="E161" s="12"/>
      <c r="F161" s="12"/>
      <c r="G161" s="12" t="s">
        <v>2051</v>
      </c>
      <c r="H161" s="12" t="s">
        <v>2052</v>
      </c>
      <c r="I161" s="12" t="s">
        <v>2053</v>
      </c>
      <c r="J161" s="12" t="s">
        <v>2054</v>
      </c>
      <c r="K161" s="12"/>
      <c r="L161" s="31" t="s">
        <v>1603</v>
      </c>
      <c r="M161" s="12"/>
      <c r="N161" s="12"/>
      <c r="O161" s="12"/>
      <c r="P161" s="12"/>
      <c r="Q161" s="12"/>
      <c r="R161" s="12"/>
      <c r="S161" s="12"/>
      <c r="T161" s="12"/>
      <c r="U161" s="12"/>
      <c r="V161" s="12"/>
      <c r="W161" s="31"/>
      <c r="X161" s="12"/>
      <c r="Y161" s="12"/>
      <c r="Z161" s="12"/>
    </row>
    <row r="162" ht="92.4" spans="1:26">
      <c r="A162" s="12" t="s">
        <v>2050</v>
      </c>
      <c r="B162" s="12" t="s">
        <v>2055</v>
      </c>
      <c r="C162" s="12">
        <v>22151088</v>
      </c>
      <c r="D162" s="12" t="s">
        <v>1670</v>
      </c>
      <c r="E162" s="12"/>
      <c r="F162" s="12"/>
      <c r="G162" s="12" t="s">
        <v>2056</v>
      </c>
      <c r="H162" s="12" t="s">
        <v>2057</v>
      </c>
      <c r="I162" s="12"/>
      <c r="J162" s="12" t="s">
        <v>2054</v>
      </c>
      <c r="K162" s="12"/>
      <c r="L162" s="31">
        <v>1</v>
      </c>
      <c r="M162" s="12"/>
      <c r="N162" s="12"/>
      <c r="O162" s="12"/>
      <c r="P162" s="12"/>
      <c r="Q162" s="12"/>
      <c r="R162" s="12"/>
      <c r="S162" s="12"/>
      <c r="T162" s="12"/>
      <c r="U162" s="12"/>
      <c r="V162" s="12"/>
      <c r="W162" s="12"/>
      <c r="X162" s="12"/>
      <c r="Y162" s="12"/>
      <c r="Z162" s="12"/>
    </row>
    <row r="163" ht="72" spans="1:26">
      <c r="A163" s="12" t="s">
        <v>2058</v>
      </c>
      <c r="B163" s="12" t="s">
        <v>2030</v>
      </c>
      <c r="C163" s="12">
        <v>22151037</v>
      </c>
      <c r="D163" s="12" t="s">
        <v>1677</v>
      </c>
      <c r="E163" s="12"/>
      <c r="F163" s="12"/>
      <c r="G163" s="12"/>
      <c r="H163" s="12"/>
      <c r="I163" s="12"/>
      <c r="J163" s="12"/>
      <c r="K163" s="12"/>
      <c r="L163" s="31"/>
      <c r="M163" s="12" t="s">
        <v>2059</v>
      </c>
      <c r="N163" s="12" t="s">
        <v>1640</v>
      </c>
      <c r="O163" s="12"/>
      <c r="P163" s="32">
        <v>45160</v>
      </c>
      <c r="Q163" s="12" t="s">
        <v>2060</v>
      </c>
      <c r="R163" s="31" t="s">
        <v>1348</v>
      </c>
      <c r="S163" s="12"/>
      <c r="T163" s="12"/>
      <c r="U163" s="12"/>
      <c r="V163" s="12"/>
      <c r="W163" s="12"/>
      <c r="X163" s="12"/>
      <c r="Y163" s="12"/>
      <c r="Z163" s="12"/>
    </row>
    <row r="164" ht="184.8" spans="1:26">
      <c r="A164" s="12" t="s">
        <v>2061</v>
      </c>
      <c r="B164" s="12" t="s">
        <v>2062</v>
      </c>
      <c r="C164" s="12">
        <v>22151064</v>
      </c>
      <c r="D164" s="12" t="s">
        <v>1655</v>
      </c>
      <c r="E164" s="12"/>
      <c r="F164" s="12"/>
      <c r="G164" s="12" t="s">
        <v>2063</v>
      </c>
      <c r="H164" s="12" t="s">
        <v>2064</v>
      </c>
      <c r="I164" s="12"/>
      <c r="J164" s="12" t="s">
        <v>2065</v>
      </c>
      <c r="K164" s="12" t="s">
        <v>2066</v>
      </c>
      <c r="L164" s="31" t="s">
        <v>1489</v>
      </c>
      <c r="M164" s="12" t="s">
        <v>2067</v>
      </c>
      <c r="N164" s="12" t="s">
        <v>1640</v>
      </c>
      <c r="O164" s="12" t="s">
        <v>1641</v>
      </c>
      <c r="P164" s="12" t="s">
        <v>2068</v>
      </c>
      <c r="Q164" s="12" t="s">
        <v>2069</v>
      </c>
      <c r="R164" s="31" t="s">
        <v>1482</v>
      </c>
      <c r="S164" s="12"/>
      <c r="T164" s="12"/>
      <c r="U164" s="12"/>
      <c r="V164" s="12"/>
      <c r="W164" s="12"/>
      <c r="X164" s="12"/>
      <c r="Y164" s="12"/>
      <c r="Z164" s="12"/>
    </row>
    <row r="165" ht="145.2" spans="1:26">
      <c r="A165" s="12" t="s">
        <v>2061</v>
      </c>
      <c r="B165" s="12" t="s">
        <v>2062</v>
      </c>
      <c r="C165" s="12">
        <v>22151064</v>
      </c>
      <c r="D165" s="12" t="s">
        <v>1655</v>
      </c>
      <c r="E165" s="12"/>
      <c r="F165" s="12"/>
      <c r="G165" s="12" t="s">
        <v>2070</v>
      </c>
      <c r="H165" s="12" t="s">
        <v>2071</v>
      </c>
      <c r="I165" s="12"/>
      <c r="J165" s="12" t="s">
        <v>2065</v>
      </c>
      <c r="K165" s="12" t="s">
        <v>2072</v>
      </c>
      <c r="L165" s="31" t="s">
        <v>1489</v>
      </c>
      <c r="M165" s="12" t="s">
        <v>2073</v>
      </c>
      <c r="N165" s="12" t="s">
        <v>1640</v>
      </c>
      <c r="O165" s="12" t="s">
        <v>1641</v>
      </c>
      <c r="P165" s="12" t="s">
        <v>2074</v>
      </c>
      <c r="Q165" s="12" t="s">
        <v>2075</v>
      </c>
      <c r="R165" s="31" t="s">
        <v>1482</v>
      </c>
      <c r="S165" s="12"/>
      <c r="T165" s="12"/>
      <c r="U165" s="12"/>
      <c r="V165" s="12"/>
      <c r="W165" s="12"/>
      <c r="X165" s="12"/>
      <c r="Y165" s="12"/>
      <c r="Z165" s="12"/>
    </row>
    <row r="166" ht="171.6" spans="1:26">
      <c r="A166" s="12" t="s">
        <v>2061</v>
      </c>
      <c r="B166" s="12" t="s">
        <v>2062</v>
      </c>
      <c r="C166" s="12">
        <v>22151064</v>
      </c>
      <c r="D166" s="12" t="s">
        <v>1655</v>
      </c>
      <c r="E166" s="12"/>
      <c r="F166" s="12"/>
      <c r="G166" s="12" t="s">
        <v>2076</v>
      </c>
      <c r="H166" s="12" t="s">
        <v>2071</v>
      </c>
      <c r="I166" s="12"/>
      <c r="J166" s="12" t="s">
        <v>2065</v>
      </c>
      <c r="K166" s="12" t="s">
        <v>2077</v>
      </c>
      <c r="L166" s="31" t="s">
        <v>1489</v>
      </c>
      <c r="M166" s="12" t="s">
        <v>2078</v>
      </c>
      <c r="N166" s="12" t="s">
        <v>1640</v>
      </c>
      <c r="O166" s="12" t="s">
        <v>1641</v>
      </c>
      <c r="P166" s="12" t="s">
        <v>2079</v>
      </c>
      <c r="Q166" s="12" t="s">
        <v>2080</v>
      </c>
      <c r="R166" s="31" t="s">
        <v>2081</v>
      </c>
      <c r="S166" s="12"/>
      <c r="T166" s="12"/>
      <c r="U166" s="12"/>
      <c r="V166" s="12"/>
      <c r="W166" s="12"/>
      <c r="X166" s="12"/>
      <c r="Y166" s="12"/>
      <c r="Z166" s="12"/>
    </row>
    <row r="167" ht="198" spans="1:26">
      <c r="A167" s="12" t="s">
        <v>2061</v>
      </c>
      <c r="B167" s="12" t="s">
        <v>2062</v>
      </c>
      <c r="C167" s="12">
        <v>22151064</v>
      </c>
      <c r="D167" s="12" t="s">
        <v>1655</v>
      </c>
      <c r="E167" s="12"/>
      <c r="F167" s="12"/>
      <c r="G167" s="12" t="s">
        <v>2082</v>
      </c>
      <c r="H167" s="12" t="s">
        <v>2083</v>
      </c>
      <c r="I167" s="12"/>
      <c r="J167" s="12" t="s">
        <v>2065</v>
      </c>
      <c r="K167" s="12" t="s">
        <v>2084</v>
      </c>
      <c r="L167" s="31" t="s">
        <v>1603</v>
      </c>
      <c r="M167" s="12" t="s">
        <v>2085</v>
      </c>
      <c r="N167" s="12" t="s">
        <v>1640</v>
      </c>
      <c r="O167" s="12" t="s">
        <v>1641</v>
      </c>
      <c r="P167" s="12" t="s">
        <v>2086</v>
      </c>
      <c r="Q167" s="12" t="s">
        <v>2087</v>
      </c>
      <c r="R167" s="31" t="s">
        <v>2081</v>
      </c>
      <c r="S167" s="12"/>
      <c r="T167" s="12"/>
      <c r="U167" s="12"/>
      <c r="V167" s="12"/>
      <c r="W167" s="12"/>
      <c r="X167" s="12"/>
      <c r="Y167" s="12"/>
      <c r="Z167" s="12"/>
    </row>
    <row r="168" ht="171.6" spans="1:26">
      <c r="A168" s="12" t="s">
        <v>2061</v>
      </c>
      <c r="B168" s="12" t="s">
        <v>2062</v>
      </c>
      <c r="C168" s="12">
        <v>22151064</v>
      </c>
      <c r="D168" s="12" t="s">
        <v>1655</v>
      </c>
      <c r="E168" s="12"/>
      <c r="F168" s="12"/>
      <c r="G168" s="12" t="s">
        <v>2088</v>
      </c>
      <c r="H168" s="12" t="s">
        <v>2089</v>
      </c>
      <c r="I168" s="12"/>
      <c r="J168" s="12" t="s">
        <v>1358</v>
      </c>
      <c r="K168" s="12" t="s">
        <v>2090</v>
      </c>
      <c r="L168" s="31" t="s">
        <v>1419</v>
      </c>
      <c r="M168" s="12" t="s">
        <v>2091</v>
      </c>
      <c r="N168" s="12" t="s">
        <v>1640</v>
      </c>
      <c r="O168" s="12" t="s">
        <v>1641</v>
      </c>
      <c r="P168" s="12" t="s">
        <v>2074</v>
      </c>
      <c r="Q168" s="12" t="s">
        <v>2092</v>
      </c>
      <c r="R168" s="31" t="s">
        <v>2093</v>
      </c>
      <c r="S168" s="12"/>
      <c r="T168" s="12"/>
      <c r="U168" s="12"/>
      <c r="V168" s="12"/>
      <c r="W168" s="12"/>
      <c r="X168" s="12"/>
      <c r="Y168" s="12"/>
      <c r="Z168" s="12"/>
    </row>
    <row r="169" ht="158.4" spans="1:26">
      <c r="A169" s="12" t="s">
        <v>2061</v>
      </c>
      <c r="B169" s="12" t="s">
        <v>2062</v>
      </c>
      <c r="C169" s="12">
        <v>22151064</v>
      </c>
      <c r="D169" s="12" t="s">
        <v>1655</v>
      </c>
      <c r="E169" s="12"/>
      <c r="F169" s="12"/>
      <c r="G169" s="12" t="s">
        <v>2094</v>
      </c>
      <c r="H169" s="12" t="s">
        <v>2095</v>
      </c>
      <c r="I169" s="12"/>
      <c r="J169" s="12" t="s">
        <v>1358</v>
      </c>
      <c r="K169" s="12" t="s">
        <v>2096</v>
      </c>
      <c r="L169" s="31" t="s">
        <v>1545</v>
      </c>
      <c r="M169" s="12"/>
      <c r="N169" s="12"/>
      <c r="O169" s="12"/>
      <c r="P169" s="12"/>
      <c r="Q169" s="12"/>
      <c r="R169" s="12"/>
      <c r="S169" s="12"/>
      <c r="T169" s="12"/>
      <c r="U169" s="12"/>
      <c r="V169" s="12"/>
      <c r="W169" s="12"/>
      <c r="X169" s="12"/>
      <c r="Y169" s="12"/>
      <c r="Z169" s="12"/>
    </row>
    <row r="170" ht="74.4" spans="1:26">
      <c r="A170" s="12" t="s">
        <v>2097</v>
      </c>
      <c r="B170" s="12" t="s">
        <v>2030</v>
      </c>
      <c r="C170" s="12">
        <v>22151036</v>
      </c>
      <c r="D170" s="12" t="s">
        <v>1670</v>
      </c>
      <c r="E170" s="12"/>
      <c r="F170" s="12"/>
      <c r="G170" s="12"/>
      <c r="H170" s="12"/>
      <c r="I170" s="12"/>
      <c r="J170" s="12"/>
      <c r="K170" s="12"/>
      <c r="L170" s="12"/>
      <c r="M170" s="12" t="s">
        <v>2098</v>
      </c>
      <c r="N170" s="12" t="s">
        <v>1640</v>
      </c>
      <c r="O170" s="12" t="s">
        <v>1641</v>
      </c>
      <c r="P170" s="12" t="s">
        <v>2099</v>
      </c>
      <c r="Q170" s="12" t="s">
        <v>2100</v>
      </c>
      <c r="R170" s="31" t="s">
        <v>1343</v>
      </c>
      <c r="S170" s="70"/>
      <c r="T170" s="70"/>
      <c r="U170" s="70"/>
      <c r="V170" s="70"/>
      <c r="W170" s="70"/>
      <c r="X170" s="70"/>
      <c r="Y170" s="70"/>
      <c r="Z170" s="70"/>
    </row>
    <row r="171" ht="171.6" spans="1:26">
      <c r="A171" s="10" t="s">
        <v>2101</v>
      </c>
      <c r="B171" s="60" t="s">
        <v>2102</v>
      </c>
      <c r="C171" s="10">
        <v>22151327</v>
      </c>
      <c r="D171" s="10" t="s">
        <v>2103</v>
      </c>
      <c r="E171" s="10"/>
      <c r="F171" s="10"/>
      <c r="G171" s="10" t="s">
        <v>2104</v>
      </c>
      <c r="H171" s="10" t="s">
        <v>2105</v>
      </c>
      <c r="I171" s="10">
        <v>2023.7</v>
      </c>
      <c r="J171" s="10" t="s">
        <v>2106</v>
      </c>
      <c r="K171" s="10" t="s">
        <v>2107</v>
      </c>
      <c r="L171" s="25" t="s">
        <v>1796</v>
      </c>
      <c r="M171" s="10"/>
      <c r="N171" s="10"/>
      <c r="O171" s="10"/>
      <c r="P171" s="10"/>
      <c r="Q171" s="10"/>
      <c r="R171" s="10"/>
      <c r="S171" s="10"/>
      <c r="T171" s="10"/>
      <c r="U171" s="10"/>
      <c r="V171" s="10"/>
      <c r="W171" s="10"/>
      <c r="X171" s="10"/>
      <c r="Y171" s="10"/>
      <c r="Z171" s="10"/>
    </row>
    <row r="172" ht="171.6" spans="1:26">
      <c r="A172" s="10" t="s">
        <v>2101</v>
      </c>
      <c r="B172" s="60" t="s">
        <v>2102</v>
      </c>
      <c r="C172" s="10">
        <v>22151327</v>
      </c>
      <c r="D172" s="10" t="s">
        <v>2103</v>
      </c>
      <c r="E172" s="10"/>
      <c r="F172" s="10"/>
      <c r="G172" s="10" t="s">
        <v>2108</v>
      </c>
      <c r="H172" s="10" t="s">
        <v>2105</v>
      </c>
      <c r="I172" s="10">
        <v>2023.7</v>
      </c>
      <c r="J172" s="10" t="s">
        <v>2106</v>
      </c>
      <c r="K172" s="10" t="s">
        <v>2109</v>
      </c>
      <c r="L172" s="25" t="s">
        <v>2110</v>
      </c>
      <c r="M172" s="10"/>
      <c r="N172" s="10"/>
      <c r="O172" s="10"/>
      <c r="P172" s="10"/>
      <c r="Q172" s="10"/>
      <c r="R172" s="10"/>
      <c r="S172" s="10"/>
      <c r="T172" s="10"/>
      <c r="U172" s="10"/>
      <c r="V172" s="10"/>
      <c r="W172" s="10"/>
      <c r="X172" s="10"/>
      <c r="Y172" s="10"/>
      <c r="Z172" s="10"/>
    </row>
    <row r="173" ht="144" spans="1:26">
      <c r="A173" s="10" t="s">
        <v>2101</v>
      </c>
      <c r="B173" s="60" t="s">
        <v>2102</v>
      </c>
      <c r="C173" s="10">
        <v>22151327</v>
      </c>
      <c r="D173" s="10" t="s">
        <v>2103</v>
      </c>
      <c r="E173" s="10"/>
      <c r="F173" s="10"/>
      <c r="G173" s="10"/>
      <c r="H173" s="10"/>
      <c r="I173" s="10"/>
      <c r="J173" s="10"/>
      <c r="K173" s="10"/>
      <c r="L173" s="10"/>
      <c r="M173" s="10"/>
      <c r="N173" s="10"/>
      <c r="O173" s="10"/>
      <c r="P173" s="10"/>
      <c r="Q173" s="10"/>
      <c r="R173" s="10"/>
      <c r="S173" s="10" t="s">
        <v>2111</v>
      </c>
      <c r="T173" s="10" t="s">
        <v>2112</v>
      </c>
      <c r="U173" s="10" t="s">
        <v>2113</v>
      </c>
      <c r="V173" s="10" t="s">
        <v>2114</v>
      </c>
      <c r="W173" s="25" t="s">
        <v>1337</v>
      </c>
      <c r="X173" s="10"/>
      <c r="Y173" s="10"/>
      <c r="Z173" s="10"/>
    </row>
    <row r="174" ht="171.6" spans="1:26">
      <c r="A174" s="10" t="s">
        <v>2115</v>
      </c>
      <c r="B174" s="60" t="s">
        <v>2102</v>
      </c>
      <c r="C174" s="10">
        <v>22151285</v>
      </c>
      <c r="D174" s="10" t="s">
        <v>2116</v>
      </c>
      <c r="E174" s="10"/>
      <c r="F174" s="10"/>
      <c r="G174" s="10" t="s">
        <v>2117</v>
      </c>
      <c r="H174" s="10" t="s">
        <v>2118</v>
      </c>
      <c r="I174" s="10">
        <v>2023.8</v>
      </c>
      <c r="J174" s="10" t="s">
        <v>2119</v>
      </c>
      <c r="K174" s="10" t="s">
        <v>2120</v>
      </c>
      <c r="L174" s="25" t="s">
        <v>1348</v>
      </c>
      <c r="M174" s="10"/>
      <c r="N174" s="10"/>
      <c r="O174" s="10"/>
      <c r="P174" s="10"/>
      <c r="Q174" s="10"/>
      <c r="R174" s="10"/>
      <c r="S174" s="10"/>
      <c r="T174" s="10"/>
      <c r="U174" s="10"/>
      <c r="V174" s="10"/>
      <c r="W174" s="10"/>
      <c r="X174" s="10"/>
      <c r="Y174" s="10"/>
      <c r="Z174" s="10"/>
    </row>
    <row r="175" ht="145.2" spans="1:26">
      <c r="A175" s="10" t="s">
        <v>2121</v>
      </c>
      <c r="B175" s="60" t="s">
        <v>2102</v>
      </c>
      <c r="C175" s="10">
        <v>22151340</v>
      </c>
      <c r="D175" s="10" t="s">
        <v>2103</v>
      </c>
      <c r="E175" s="10"/>
      <c r="F175" s="10"/>
      <c r="G175" s="10" t="s">
        <v>2122</v>
      </c>
      <c r="H175" s="10" t="s">
        <v>2123</v>
      </c>
      <c r="I175" s="10">
        <v>2023.7</v>
      </c>
      <c r="J175" s="10" t="s">
        <v>2119</v>
      </c>
      <c r="K175" s="10" t="s">
        <v>2124</v>
      </c>
      <c r="L175" s="25" t="s">
        <v>1465</v>
      </c>
      <c r="M175" s="10"/>
      <c r="N175" s="10"/>
      <c r="O175" s="10"/>
      <c r="P175" s="10"/>
      <c r="Q175" s="10"/>
      <c r="R175" s="10"/>
      <c r="S175" s="10"/>
      <c r="T175" s="10"/>
      <c r="U175" s="10"/>
      <c r="V175" s="10"/>
      <c r="W175" s="10"/>
      <c r="X175" s="10"/>
      <c r="Y175" s="10"/>
      <c r="Z175" s="10"/>
    </row>
    <row r="176" ht="145.2" spans="1:26">
      <c r="A176" s="10" t="s">
        <v>2125</v>
      </c>
      <c r="B176" s="60" t="s">
        <v>2102</v>
      </c>
      <c r="C176" s="10">
        <v>22151350</v>
      </c>
      <c r="D176" s="10" t="s">
        <v>2126</v>
      </c>
      <c r="E176" s="10"/>
      <c r="F176" s="10"/>
      <c r="G176" s="10" t="s">
        <v>2127</v>
      </c>
      <c r="H176" s="10" t="s">
        <v>2128</v>
      </c>
      <c r="I176" s="10">
        <v>2023.7</v>
      </c>
      <c r="J176" s="10" t="s">
        <v>2119</v>
      </c>
      <c r="K176" s="10" t="s">
        <v>2129</v>
      </c>
      <c r="L176" s="25" t="s">
        <v>1489</v>
      </c>
      <c r="M176" s="10"/>
      <c r="N176" s="10"/>
      <c r="O176" s="10"/>
      <c r="P176" s="10"/>
      <c r="Q176" s="10"/>
      <c r="R176" s="10"/>
      <c r="S176" s="10"/>
      <c r="T176" s="10"/>
      <c r="U176" s="10"/>
      <c r="V176" s="10"/>
      <c r="W176" s="10"/>
      <c r="X176" s="10"/>
      <c r="Y176" s="10"/>
      <c r="Z176" s="10"/>
    </row>
    <row r="177" ht="158.4" spans="1:26">
      <c r="A177" s="10" t="s">
        <v>2125</v>
      </c>
      <c r="B177" s="60" t="s">
        <v>2102</v>
      </c>
      <c r="C177" s="10">
        <v>22151350</v>
      </c>
      <c r="D177" s="10" t="s">
        <v>2126</v>
      </c>
      <c r="E177" s="10"/>
      <c r="F177" s="10"/>
      <c r="G177" s="10" t="s">
        <v>2130</v>
      </c>
      <c r="H177" s="10" t="s">
        <v>2131</v>
      </c>
      <c r="I177" s="10">
        <v>2022.12</v>
      </c>
      <c r="J177" s="10" t="s">
        <v>2132</v>
      </c>
      <c r="K177" s="10" t="s">
        <v>2133</v>
      </c>
      <c r="L177" s="25" t="s">
        <v>2110</v>
      </c>
      <c r="M177" s="10"/>
      <c r="N177" s="10"/>
      <c r="O177" s="10"/>
      <c r="P177" s="10"/>
      <c r="Q177" s="10"/>
      <c r="R177" s="10"/>
      <c r="S177" s="10"/>
      <c r="T177" s="10"/>
      <c r="U177" s="10"/>
      <c r="V177" s="10"/>
      <c r="W177" s="10"/>
      <c r="X177" s="10"/>
      <c r="Y177" s="10"/>
      <c r="Z177" s="10"/>
    </row>
    <row r="178" ht="171.6" spans="1:26">
      <c r="A178" s="10" t="s">
        <v>2134</v>
      </c>
      <c r="B178" s="60" t="s">
        <v>2102</v>
      </c>
      <c r="C178" s="10">
        <v>22151353</v>
      </c>
      <c r="D178" s="10" t="s">
        <v>2116</v>
      </c>
      <c r="E178" s="10"/>
      <c r="F178" s="10"/>
      <c r="G178" s="10" t="s">
        <v>2135</v>
      </c>
      <c r="H178" s="10" t="s">
        <v>2136</v>
      </c>
      <c r="I178" s="10">
        <v>2023.6</v>
      </c>
      <c r="J178" s="10" t="s">
        <v>2137</v>
      </c>
      <c r="K178" s="10" t="s">
        <v>2138</v>
      </c>
      <c r="L178" s="67" t="s">
        <v>2139</v>
      </c>
      <c r="M178" s="10"/>
      <c r="N178" s="10"/>
      <c r="O178" s="10"/>
      <c r="P178" s="10"/>
      <c r="Q178" s="10"/>
      <c r="R178" s="10"/>
      <c r="S178" s="10"/>
      <c r="T178" s="10"/>
      <c r="U178" s="10"/>
      <c r="V178" s="10"/>
      <c r="W178" s="10"/>
      <c r="X178" s="10"/>
      <c r="Y178" s="10"/>
      <c r="Z178" s="10"/>
    </row>
    <row r="179" ht="171.6" spans="1:26">
      <c r="A179" s="10" t="s">
        <v>2140</v>
      </c>
      <c r="B179" s="60" t="s">
        <v>2102</v>
      </c>
      <c r="C179" s="10">
        <v>22151346</v>
      </c>
      <c r="D179" s="10" t="s">
        <v>2103</v>
      </c>
      <c r="E179" s="10"/>
      <c r="F179" s="10"/>
      <c r="G179" s="10" t="s">
        <v>2141</v>
      </c>
      <c r="H179" s="10" t="s">
        <v>2142</v>
      </c>
      <c r="I179" s="10">
        <v>2023.4</v>
      </c>
      <c r="J179" s="10" t="s">
        <v>2106</v>
      </c>
      <c r="K179" s="10" t="s">
        <v>2143</v>
      </c>
      <c r="L179" s="25" t="s">
        <v>1377</v>
      </c>
      <c r="M179" s="10"/>
      <c r="N179" s="10"/>
      <c r="O179" s="10"/>
      <c r="P179" s="10"/>
      <c r="Q179" s="10"/>
      <c r="R179" s="10"/>
      <c r="S179" s="10"/>
      <c r="T179" s="10"/>
      <c r="U179" s="10"/>
      <c r="V179" s="10"/>
      <c r="W179" s="10"/>
      <c r="X179" s="10"/>
      <c r="Y179" s="10"/>
      <c r="Z179" s="10"/>
    </row>
    <row r="180" ht="171.6" spans="1:26">
      <c r="A180" s="10" t="s">
        <v>2140</v>
      </c>
      <c r="B180" s="60" t="s">
        <v>2102</v>
      </c>
      <c r="C180" s="10">
        <v>22151346</v>
      </c>
      <c r="D180" s="10" t="s">
        <v>2103</v>
      </c>
      <c r="E180" s="10"/>
      <c r="F180" s="10"/>
      <c r="G180" s="10" t="s">
        <v>2144</v>
      </c>
      <c r="H180" s="10" t="s">
        <v>2123</v>
      </c>
      <c r="I180" s="10">
        <v>2023.7</v>
      </c>
      <c r="J180" s="10" t="s">
        <v>2119</v>
      </c>
      <c r="K180" s="10" t="s">
        <v>2145</v>
      </c>
      <c r="L180" s="25" t="s">
        <v>1489</v>
      </c>
      <c r="M180" s="10"/>
      <c r="N180" s="10"/>
      <c r="O180" s="10"/>
      <c r="P180" s="10"/>
      <c r="Q180" s="10"/>
      <c r="R180" s="10"/>
      <c r="S180" s="10"/>
      <c r="T180" s="10"/>
      <c r="U180" s="10"/>
      <c r="V180" s="10"/>
      <c r="W180" s="10"/>
      <c r="X180" s="10"/>
      <c r="Y180" s="10"/>
      <c r="Z180" s="10"/>
    </row>
    <row r="181" ht="105.6" spans="1:26">
      <c r="A181" s="10" t="s">
        <v>2140</v>
      </c>
      <c r="B181" s="60" t="s">
        <v>2102</v>
      </c>
      <c r="C181" s="10">
        <v>22151346</v>
      </c>
      <c r="D181" s="10" t="s">
        <v>2103</v>
      </c>
      <c r="E181" s="10"/>
      <c r="F181" s="10"/>
      <c r="G181" s="10" t="s">
        <v>2146</v>
      </c>
      <c r="H181" s="10" t="s">
        <v>2147</v>
      </c>
      <c r="I181" s="10">
        <v>2023.8</v>
      </c>
      <c r="J181" s="10" t="s">
        <v>2119</v>
      </c>
      <c r="K181" s="10" t="s">
        <v>2148</v>
      </c>
      <c r="L181" s="25" t="s">
        <v>2149</v>
      </c>
      <c r="M181" s="10"/>
      <c r="N181" s="10"/>
      <c r="O181" s="10"/>
      <c r="P181" s="10"/>
      <c r="Q181" s="10"/>
      <c r="R181" s="10"/>
      <c r="S181" s="10"/>
      <c r="T181" s="10"/>
      <c r="U181" s="10"/>
      <c r="V181" s="10"/>
      <c r="W181" s="10"/>
      <c r="X181" s="10"/>
      <c r="Y181" s="10"/>
      <c r="Z181" s="10"/>
    </row>
    <row r="182" ht="132" spans="1:26">
      <c r="A182" s="10" t="s">
        <v>2140</v>
      </c>
      <c r="B182" s="60" t="s">
        <v>2102</v>
      </c>
      <c r="C182" s="10">
        <v>22151346</v>
      </c>
      <c r="D182" s="10" t="s">
        <v>2103</v>
      </c>
      <c r="E182" s="10"/>
      <c r="F182" s="10"/>
      <c r="G182" s="10" t="s">
        <v>2150</v>
      </c>
      <c r="H182" s="10" t="s">
        <v>2123</v>
      </c>
      <c r="I182" s="10">
        <v>2023.7</v>
      </c>
      <c r="J182" s="10" t="s">
        <v>2119</v>
      </c>
      <c r="K182" s="10" t="s">
        <v>2151</v>
      </c>
      <c r="L182" s="25" t="s">
        <v>2149</v>
      </c>
      <c r="M182" s="10"/>
      <c r="N182" s="10"/>
      <c r="O182" s="10"/>
      <c r="P182" s="10"/>
      <c r="Q182" s="10"/>
      <c r="R182" s="10"/>
      <c r="S182" s="10"/>
      <c r="T182" s="10"/>
      <c r="U182" s="10"/>
      <c r="V182" s="10"/>
      <c r="W182" s="10"/>
      <c r="X182" s="10"/>
      <c r="Y182" s="10"/>
      <c r="Z182" s="10"/>
    </row>
    <row r="183" ht="211.2" spans="1:26">
      <c r="A183" s="10" t="s">
        <v>2140</v>
      </c>
      <c r="B183" s="60" t="s">
        <v>2102</v>
      </c>
      <c r="C183" s="10">
        <v>22151346</v>
      </c>
      <c r="D183" s="10" t="s">
        <v>2103</v>
      </c>
      <c r="E183" s="10"/>
      <c r="F183" s="10"/>
      <c r="G183" s="10" t="s">
        <v>2152</v>
      </c>
      <c r="H183" s="10" t="s">
        <v>1723</v>
      </c>
      <c r="I183" s="10">
        <v>2023.7</v>
      </c>
      <c r="J183" s="10" t="s">
        <v>2119</v>
      </c>
      <c r="K183" s="10" t="s">
        <v>2153</v>
      </c>
      <c r="L183" s="67" t="s">
        <v>2154</v>
      </c>
      <c r="M183" s="10"/>
      <c r="N183" s="10"/>
      <c r="O183" s="10"/>
      <c r="P183" s="10"/>
      <c r="Q183" s="10"/>
      <c r="R183" s="10"/>
      <c r="S183" s="10"/>
      <c r="T183" s="10"/>
      <c r="U183" s="10"/>
      <c r="V183" s="10"/>
      <c r="W183" s="10"/>
      <c r="X183" s="10"/>
      <c r="Y183" s="10"/>
      <c r="Z183" s="10"/>
    </row>
    <row r="184" ht="78" spans="1:26">
      <c r="A184" s="10" t="s">
        <v>2140</v>
      </c>
      <c r="B184" s="60" t="s">
        <v>2102</v>
      </c>
      <c r="C184" s="10">
        <v>22151346</v>
      </c>
      <c r="D184" s="10" t="s">
        <v>2103</v>
      </c>
      <c r="E184" s="10"/>
      <c r="F184" s="10"/>
      <c r="G184" s="10"/>
      <c r="H184" s="10"/>
      <c r="I184" s="10"/>
      <c r="J184" s="10"/>
      <c r="K184" s="10"/>
      <c r="L184" s="67"/>
      <c r="M184" s="10" t="s">
        <v>2155</v>
      </c>
      <c r="N184" s="10" t="s">
        <v>2156</v>
      </c>
      <c r="O184" s="10"/>
      <c r="P184" s="68">
        <v>45149</v>
      </c>
      <c r="Q184" s="10" t="s">
        <v>2157</v>
      </c>
      <c r="R184" s="25" t="s">
        <v>2158</v>
      </c>
      <c r="S184" s="10"/>
      <c r="T184" s="10"/>
      <c r="U184" s="10"/>
      <c r="V184" s="10"/>
      <c r="W184" s="10"/>
      <c r="X184" s="10"/>
      <c r="Y184" s="10"/>
      <c r="Z184" s="10"/>
    </row>
    <row r="185" ht="78" spans="1:26">
      <c r="A185" s="10" t="s">
        <v>2140</v>
      </c>
      <c r="B185" s="60" t="s">
        <v>2102</v>
      </c>
      <c r="C185" s="10">
        <v>22151346</v>
      </c>
      <c r="D185" s="10" t="s">
        <v>2103</v>
      </c>
      <c r="E185" s="10"/>
      <c r="F185" s="10"/>
      <c r="G185" s="10"/>
      <c r="H185" s="10"/>
      <c r="I185" s="10"/>
      <c r="J185" s="10"/>
      <c r="K185" s="10"/>
      <c r="L185" s="67"/>
      <c r="M185" s="10" t="s">
        <v>2159</v>
      </c>
      <c r="N185" s="10" t="s">
        <v>2156</v>
      </c>
      <c r="O185" s="10"/>
      <c r="P185" s="68">
        <v>45156</v>
      </c>
      <c r="Q185" s="10" t="s">
        <v>2160</v>
      </c>
      <c r="R185" s="10" t="s">
        <v>2161</v>
      </c>
      <c r="S185" s="10"/>
      <c r="T185" s="10"/>
      <c r="U185" s="10"/>
      <c r="V185" s="10"/>
      <c r="W185" s="10"/>
      <c r="X185" s="10"/>
      <c r="Y185" s="10"/>
      <c r="Z185" s="10"/>
    </row>
    <row r="186" ht="224.4" spans="1:26">
      <c r="A186" s="10" t="s">
        <v>2162</v>
      </c>
      <c r="B186" s="60" t="s">
        <v>2102</v>
      </c>
      <c r="C186" s="10">
        <v>22151330</v>
      </c>
      <c r="D186" s="10" t="s">
        <v>2126</v>
      </c>
      <c r="E186" s="10"/>
      <c r="F186" s="10"/>
      <c r="G186" s="10" t="s">
        <v>2163</v>
      </c>
      <c r="H186" s="10" t="s">
        <v>2128</v>
      </c>
      <c r="I186" s="10">
        <v>2023.7</v>
      </c>
      <c r="J186" s="10" t="s">
        <v>2119</v>
      </c>
      <c r="K186" s="10" t="s">
        <v>2164</v>
      </c>
      <c r="L186" s="25" t="s">
        <v>1377</v>
      </c>
      <c r="M186" s="10"/>
      <c r="N186" s="10"/>
      <c r="O186" s="10"/>
      <c r="P186" s="10"/>
      <c r="Q186" s="10"/>
      <c r="R186" s="10"/>
      <c r="S186" s="10"/>
      <c r="T186" s="10"/>
      <c r="U186" s="10"/>
      <c r="V186" s="10"/>
      <c r="W186" s="10"/>
      <c r="X186" s="10"/>
      <c r="Y186" s="10"/>
      <c r="Z186" s="10"/>
    </row>
    <row r="187" ht="158.4" spans="1:26">
      <c r="A187" s="10" t="s">
        <v>2165</v>
      </c>
      <c r="B187" s="60" t="s">
        <v>2102</v>
      </c>
      <c r="C187" s="10">
        <v>22151282</v>
      </c>
      <c r="D187" s="10" t="s">
        <v>2126</v>
      </c>
      <c r="E187" s="10"/>
      <c r="F187" s="10"/>
      <c r="G187" s="10" t="s">
        <v>2166</v>
      </c>
      <c r="H187" s="10" t="s">
        <v>2167</v>
      </c>
      <c r="I187" s="10">
        <v>2023.6</v>
      </c>
      <c r="J187" s="10" t="s">
        <v>2137</v>
      </c>
      <c r="K187" s="10" t="s">
        <v>2168</v>
      </c>
      <c r="L187" s="25" t="s">
        <v>1489</v>
      </c>
      <c r="M187" s="10"/>
      <c r="N187" s="10"/>
      <c r="O187" s="10"/>
      <c r="P187" s="10"/>
      <c r="Q187" s="10"/>
      <c r="R187" s="10"/>
      <c r="S187" s="10"/>
      <c r="T187" s="10"/>
      <c r="U187" s="10"/>
      <c r="V187" s="10"/>
      <c r="W187" s="10"/>
      <c r="X187" s="10"/>
      <c r="Y187" s="10"/>
      <c r="Z187" s="10"/>
    </row>
    <row r="188" ht="211.2" spans="1:26">
      <c r="A188" s="10" t="s">
        <v>2165</v>
      </c>
      <c r="B188" s="60" t="s">
        <v>2102</v>
      </c>
      <c r="C188" s="10">
        <v>22151282</v>
      </c>
      <c r="D188" s="10" t="s">
        <v>2126</v>
      </c>
      <c r="E188" s="10"/>
      <c r="F188" s="10"/>
      <c r="G188" s="10" t="s">
        <v>2169</v>
      </c>
      <c r="H188" s="10" t="s">
        <v>2170</v>
      </c>
      <c r="I188" s="10">
        <v>2023.1</v>
      </c>
      <c r="J188" s="10" t="s">
        <v>2106</v>
      </c>
      <c r="K188" s="10" t="s">
        <v>2171</v>
      </c>
      <c r="L188" s="25" t="s">
        <v>1545</v>
      </c>
      <c r="M188" s="10"/>
      <c r="N188" s="10"/>
      <c r="O188" s="10"/>
      <c r="P188" s="10"/>
      <c r="Q188" s="10"/>
      <c r="R188" s="10"/>
      <c r="S188" s="10"/>
      <c r="T188" s="10"/>
      <c r="U188" s="10"/>
      <c r="V188" s="10"/>
      <c r="W188" s="10"/>
      <c r="X188" s="10"/>
      <c r="Y188" s="10"/>
      <c r="Z188" s="10"/>
    </row>
    <row r="189" ht="72" spans="1:26">
      <c r="A189" s="10" t="s">
        <v>2165</v>
      </c>
      <c r="B189" s="60" t="s">
        <v>2102</v>
      </c>
      <c r="C189" s="10">
        <v>22151282</v>
      </c>
      <c r="D189" s="10" t="s">
        <v>2126</v>
      </c>
      <c r="E189" s="10"/>
      <c r="F189" s="10"/>
      <c r="G189" s="10"/>
      <c r="H189" s="10"/>
      <c r="I189" s="10"/>
      <c r="J189" s="10"/>
      <c r="K189" s="10"/>
      <c r="L189" s="67"/>
      <c r="M189" s="10" t="s">
        <v>2172</v>
      </c>
      <c r="N189" s="10" t="s">
        <v>2156</v>
      </c>
      <c r="O189" s="10"/>
      <c r="P189" s="19">
        <v>44924</v>
      </c>
      <c r="Q189" s="10" t="s">
        <v>2173</v>
      </c>
      <c r="R189" s="25" t="s">
        <v>2174</v>
      </c>
      <c r="S189" s="10"/>
      <c r="T189" s="10"/>
      <c r="U189" s="10"/>
      <c r="V189" s="10"/>
      <c r="W189" s="10"/>
      <c r="X189" s="10"/>
      <c r="Y189" s="10"/>
      <c r="Z189" s="10"/>
    </row>
    <row r="190" ht="73.2" spans="1:26">
      <c r="A190" s="10" t="s">
        <v>2165</v>
      </c>
      <c r="B190" s="60" t="s">
        <v>2102</v>
      </c>
      <c r="C190" s="10">
        <v>22151282</v>
      </c>
      <c r="D190" s="10" t="s">
        <v>2126</v>
      </c>
      <c r="E190" s="10"/>
      <c r="F190" s="10"/>
      <c r="G190" s="10"/>
      <c r="H190" s="10"/>
      <c r="I190" s="10"/>
      <c r="J190" s="10"/>
      <c r="K190" s="10"/>
      <c r="L190" s="67"/>
      <c r="M190" s="10" t="s">
        <v>2175</v>
      </c>
      <c r="N190" s="10" t="s">
        <v>2156</v>
      </c>
      <c r="O190" s="10"/>
      <c r="P190" s="68">
        <v>45146</v>
      </c>
      <c r="Q190" s="10" t="s">
        <v>2176</v>
      </c>
      <c r="R190" s="25" t="s">
        <v>2174</v>
      </c>
      <c r="S190" s="10"/>
      <c r="T190" s="10"/>
      <c r="U190" s="10"/>
      <c r="V190" s="10"/>
      <c r="W190" s="10"/>
      <c r="X190" s="10"/>
      <c r="Y190" s="10"/>
      <c r="Z190" s="10"/>
    </row>
    <row r="191" ht="145.2" spans="1:26">
      <c r="A191" s="10" t="s">
        <v>2177</v>
      </c>
      <c r="B191" s="60" t="s">
        <v>2102</v>
      </c>
      <c r="C191" s="10">
        <v>22151315</v>
      </c>
      <c r="D191" s="10" t="s">
        <v>2126</v>
      </c>
      <c r="E191" s="10"/>
      <c r="F191" s="10"/>
      <c r="G191" s="10" t="s">
        <v>2178</v>
      </c>
      <c r="H191" s="10" t="s">
        <v>1723</v>
      </c>
      <c r="I191" s="10">
        <v>2023.7</v>
      </c>
      <c r="J191" s="10" t="s">
        <v>2119</v>
      </c>
      <c r="K191" s="10" t="s">
        <v>2179</v>
      </c>
      <c r="L191" s="25" t="s">
        <v>1465</v>
      </c>
      <c r="M191" s="10"/>
      <c r="N191" s="10"/>
      <c r="O191" s="10"/>
      <c r="P191" s="10"/>
      <c r="Q191" s="10"/>
      <c r="R191" s="10"/>
      <c r="S191" s="10"/>
      <c r="T191" s="10"/>
      <c r="U191" s="10"/>
      <c r="V191" s="10"/>
      <c r="W191" s="10"/>
      <c r="X191" s="10"/>
      <c r="Y191" s="10"/>
      <c r="Z191" s="10"/>
    </row>
    <row r="192" ht="171.6" spans="1:26">
      <c r="A192" s="10" t="s">
        <v>2177</v>
      </c>
      <c r="B192" s="60" t="s">
        <v>2102</v>
      </c>
      <c r="C192" s="10">
        <v>22151315</v>
      </c>
      <c r="D192" s="10" t="s">
        <v>2126</v>
      </c>
      <c r="E192" s="10"/>
      <c r="F192" s="10"/>
      <c r="G192" s="10" t="s">
        <v>2180</v>
      </c>
      <c r="H192" s="10" t="s">
        <v>2181</v>
      </c>
      <c r="I192" s="10">
        <v>2023.6</v>
      </c>
      <c r="J192" s="10" t="s">
        <v>2182</v>
      </c>
      <c r="K192" s="10" t="s">
        <v>2183</v>
      </c>
      <c r="L192" s="25" t="s">
        <v>1445</v>
      </c>
      <c r="M192" s="10"/>
      <c r="N192" s="10"/>
      <c r="O192" s="10"/>
      <c r="P192" s="10"/>
      <c r="Q192" s="10"/>
      <c r="R192" s="10"/>
      <c r="S192" s="10" t="s">
        <v>90</v>
      </c>
      <c r="T192" s="10" t="s">
        <v>90</v>
      </c>
      <c r="U192" s="10" t="s">
        <v>90</v>
      </c>
      <c r="V192" s="25" t="s">
        <v>90</v>
      </c>
      <c r="W192" s="25" t="s">
        <v>90</v>
      </c>
      <c r="X192" s="10"/>
      <c r="Y192" s="10"/>
      <c r="Z192" s="10"/>
    </row>
    <row r="193" ht="184.8" spans="1:26">
      <c r="A193" s="10" t="s">
        <v>2177</v>
      </c>
      <c r="B193" s="60" t="s">
        <v>2102</v>
      </c>
      <c r="C193" s="10">
        <v>22151315</v>
      </c>
      <c r="D193" s="10" t="s">
        <v>2126</v>
      </c>
      <c r="E193" s="10"/>
      <c r="F193" s="10"/>
      <c r="G193" s="10" t="s">
        <v>2184</v>
      </c>
      <c r="H193" s="10" t="s">
        <v>2181</v>
      </c>
      <c r="I193" s="10">
        <v>2023.6</v>
      </c>
      <c r="J193" s="10" t="s">
        <v>2182</v>
      </c>
      <c r="K193" s="10" t="s">
        <v>2183</v>
      </c>
      <c r="L193" s="25" t="s">
        <v>1457</v>
      </c>
      <c r="M193" s="10"/>
      <c r="N193" s="10"/>
      <c r="O193" s="10"/>
      <c r="P193" s="10"/>
      <c r="Q193" s="10"/>
      <c r="R193" s="10"/>
      <c r="S193" s="10" t="s">
        <v>90</v>
      </c>
      <c r="T193" s="10" t="s">
        <v>90</v>
      </c>
      <c r="U193" s="10" t="s">
        <v>90</v>
      </c>
      <c r="V193" s="25" t="s">
        <v>90</v>
      </c>
      <c r="W193" s="25" t="s">
        <v>90</v>
      </c>
      <c r="X193" s="10"/>
      <c r="Y193" s="10"/>
      <c r="Z193" s="10"/>
    </row>
    <row r="194" ht="158.4" spans="1:26">
      <c r="A194" s="10" t="s">
        <v>2177</v>
      </c>
      <c r="B194" s="60" t="s">
        <v>2102</v>
      </c>
      <c r="C194" s="10">
        <v>22151315</v>
      </c>
      <c r="D194" s="10" t="s">
        <v>2126</v>
      </c>
      <c r="E194" s="10"/>
      <c r="F194" s="10"/>
      <c r="G194" s="10"/>
      <c r="H194" s="10"/>
      <c r="I194" s="10"/>
      <c r="J194" s="10"/>
      <c r="K194" s="10"/>
      <c r="L194" s="67"/>
      <c r="M194" s="10"/>
      <c r="N194" s="10"/>
      <c r="O194" s="10"/>
      <c r="P194" s="10"/>
      <c r="Q194" s="10"/>
      <c r="R194" s="10"/>
      <c r="S194" s="10" t="s">
        <v>2185</v>
      </c>
      <c r="T194" s="10" t="s">
        <v>2186</v>
      </c>
      <c r="U194" s="10" t="s">
        <v>2113</v>
      </c>
      <c r="V194" s="10" t="s">
        <v>2187</v>
      </c>
      <c r="W194" s="25" t="s">
        <v>1445</v>
      </c>
      <c r="X194" s="10"/>
      <c r="Y194" s="10"/>
      <c r="Z194" s="10"/>
    </row>
    <row r="195" ht="171.6" spans="1:26">
      <c r="A195" s="10" t="s">
        <v>2177</v>
      </c>
      <c r="B195" s="60" t="s">
        <v>2102</v>
      </c>
      <c r="C195" s="10">
        <v>22151315</v>
      </c>
      <c r="D195" s="10" t="s">
        <v>2126</v>
      </c>
      <c r="E195" s="10"/>
      <c r="F195" s="10"/>
      <c r="G195" s="10"/>
      <c r="H195" s="10"/>
      <c r="I195" s="10"/>
      <c r="J195" s="10"/>
      <c r="K195" s="10"/>
      <c r="L195" s="67"/>
      <c r="M195" s="10"/>
      <c r="N195" s="10"/>
      <c r="O195" s="10"/>
      <c r="P195" s="10"/>
      <c r="Q195" s="10"/>
      <c r="R195" s="10"/>
      <c r="S195" s="10" t="s">
        <v>2188</v>
      </c>
      <c r="T195" s="10" t="s">
        <v>2186</v>
      </c>
      <c r="U195" s="10" t="s">
        <v>2113</v>
      </c>
      <c r="V195" s="10" t="s">
        <v>2189</v>
      </c>
      <c r="W195" s="25" t="s">
        <v>1457</v>
      </c>
      <c r="X195" s="10"/>
      <c r="Y195" s="10"/>
      <c r="Z195" s="10"/>
    </row>
    <row r="196" ht="91.2" spans="1:26">
      <c r="A196" s="72" t="s">
        <v>2190</v>
      </c>
      <c r="B196" s="60" t="s">
        <v>2102</v>
      </c>
      <c r="C196" s="72">
        <v>22151311</v>
      </c>
      <c r="D196" s="72" t="s">
        <v>2103</v>
      </c>
      <c r="E196" s="72"/>
      <c r="F196" s="72"/>
      <c r="G196" s="72"/>
      <c r="H196" s="72"/>
      <c r="I196" s="72"/>
      <c r="J196" s="72"/>
      <c r="K196" s="72"/>
      <c r="L196" s="72"/>
      <c r="M196" s="72" t="s">
        <v>2191</v>
      </c>
      <c r="N196" s="72" t="s">
        <v>2156</v>
      </c>
      <c r="O196" s="72"/>
      <c r="P196" s="74">
        <v>45114</v>
      </c>
      <c r="Q196" s="72" t="s">
        <v>2192</v>
      </c>
      <c r="R196" s="74">
        <v>44934</v>
      </c>
      <c r="S196" s="72"/>
      <c r="T196" s="72"/>
      <c r="U196" s="72"/>
      <c r="V196" s="72"/>
      <c r="W196" s="72"/>
      <c r="X196" s="72"/>
      <c r="Y196" s="72"/>
      <c r="Z196" s="72"/>
    </row>
    <row r="197" ht="118.8" spans="1:26">
      <c r="A197" s="72" t="s">
        <v>2193</v>
      </c>
      <c r="B197" s="60" t="s">
        <v>2102</v>
      </c>
      <c r="C197" s="72">
        <v>22151301</v>
      </c>
      <c r="D197" s="72" t="s">
        <v>2103</v>
      </c>
      <c r="E197" s="72"/>
      <c r="F197" s="72"/>
      <c r="G197" s="72" t="s">
        <v>2194</v>
      </c>
      <c r="H197" s="72" t="s">
        <v>1607</v>
      </c>
      <c r="I197" s="72">
        <v>2022.11</v>
      </c>
      <c r="J197" s="72" t="s">
        <v>2119</v>
      </c>
      <c r="K197" s="72" t="s">
        <v>2195</v>
      </c>
      <c r="L197" s="25" t="s">
        <v>1445</v>
      </c>
      <c r="M197" s="72"/>
      <c r="N197" s="72"/>
      <c r="O197" s="72"/>
      <c r="P197" s="72"/>
      <c r="Q197" s="72"/>
      <c r="R197" s="72"/>
      <c r="S197" s="72"/>
      <c r="T197" s="72"/>
      <c r="U197" s="72"/>
      <c r="V197" s="72"/>
      <c r="W197" s="72"/>
      <c r="X197" s="72"/>
      <c r="Y197" s="72"/>
      <c r="Z197" s="72"/>
    </row>
    <row r="198" ht="145.2" spans="1:26">
      <c r="A198" s="72" t="s">
        <v>2193</v>
      </c>
      <c r="B198" s="60" t="s">
        <v>2102</v>
      </c>
      <c r="C198" s="72">
        <v>22151301</v>
      </c>
      <c r="D198" s="72" t="s">
        <v>2103</v>
      </c>
      <c r="E198" s="72"/>
      <c r="F198" s="72"/>
      <c r="G198" s="72" t="s">
        <v>2196</v>
      </c>
      <c r="H198" s="72" t="s">
        <v>2197</v>
      </c>
      <c r="I198" s="72">
        <v>2023.3</v>
      </c>
      <c r="J198" s="72" t="s">
        <v>2119</v>
      </c>
      <c r="K198" s="72" t="s">
        <v>2198</v>
      </c>
      <c r="L198" s="25" t="s">
        <v>1603</v>
      </c>
      <c r="M198" s="72"/>
      <c r="N198" s="72"/>
      <c r="O198" s="72"/>
      <c r="P198" s="72"/>
      <c r="Q198" s="72"/>
      <c r="R198" s="72"/>
      <c r="S198" s="72"/>
      <c r="T198" s="72"/>
      <c r="U198" s="72"/>
      <c r="V198" s="72"/>
      <c r="W198" s="72"/>
      <c r="X198" s="72"/>
      <c r="Y198" s="72"/>
      <c r="Z198" s="72"/>
    </row>
    <row r="199" ht="72" spans="1:26">
      <c r="A199" s="8" t="s">
        <v>2199</v>
      </c>
      <c r="B199" s="60" t="s">
        <v>2102</v>
      </c>
      <c r="C199" s="72">
        <v>22151301</v>
      </c>
      <c r="D199" s="72" t="s">
        <v>2103</v>
      </c>
      <c r="E199" s="72"/>
      <c r="F199" s="72"/>
      <c r="G199" s="72" t="s">
        <v>2200</v>
      </c>
      <c r="H199" s="72" t="s">
        <v>2201</v>
      </c>
      <c r="I199" s="72">
        <v>2023.3</v>
      </c>
      <c r="J199" s="72" t="s">
        <v>2202</v>
      </c>
      <c r="K199" s="72" t="s">
        <v>2203</v>
      </c>
      <c r="L199" s="25" t="s">
        <v>1419</v>
      </c>
      <c r="M199" s="72"/>
      <c r="N199" s="72"/>
      <c r="O199" s="72"/>
      <c r="P199" s="72"/>
      <c r="Q199" s="72"/>
      <c r="R199" s="72"/>
      <c r="S199" s="72"/>
      <c r="T199" s="72"/>
      <c r="U199" s="72"/>
      <c r="V199" s="72"/>
      <c r="W199" s="72"/>
      <c r="X199" s="72"/>
      <c r="Y199" s="72"/>
      <c r="Z199" s="72"/>
    </row>
    <row r="200" ht="74.4" spans="1:26">
      <c r="A200" s="72" t="s">
        <v>2204</v>
      </c>
      <c r="B200" s="60" t="s">
        <v>2102</v>
      </c>
      <c r="C200" s="72">
        <v>22151351</v>
      </c>
      <c r="D200" s="10" t="s">
        <v>2116</v>
      </c>
      <c r="E200" s="72"/>
      <c r="F200" s="72"/>
      <c r="G200" s="72"/>
      <c r="H200" s="72"/>
      <c r="I200" s="72"/>
      <c r="J200" s="72"/>
      <c r="K200" s="72"/>
      <c r="L200" s="25"/>
      <c r="M200" s="7" t="s">
        <v>2205</v>
      </c>
      <c r="N200" s="72" t="s">
        <v>2156</v>
      </c>
      <c r="O200" s="7"/>
      <c r="P200" s="19">
        <v>44830</v>
      </c>
      <c r="Q200" s="7" t="s">
        <v>2206</v>
      </c>
      <c r="R200" s="25" t="s">
        <v>2207</v>
      </c>
      <c r="S200" s="72"/>
      <c r="T200" s="72"/>
      <c r="U200" s="72"/>
      <c r="V200" s="72"/>
      <c r="W200" s="72"/>
      <c r="X200" s="72"/>
      <c r="Y200" s="72"/>
      <c r="Z200" s="72"/>
    </row>
    <row r="201" ht="145.2" spans="1:26">
      <c r="A201" s="72" t="s">
        <v>2208</v>
      </c>
      <c r="B201" s="60" t="s">
        <v>2102</v>
      </c>
      <c r="C201" s="72">
        <v>22151352</v>
      </c>
      <c r="D201" s="72" t="s">
        <v>2103</v>
      </c>
      <c r="E201" s="72"/>
      <c r="F201" s="72"/>
      <c r="G201" s="72" t="s">
        <v>2209</v>
      </c>
      <c r="H201" s="72" t="s">
        <v>2210</v>
      </c>
      <c r="I201" s="72">
        <v>2023.4</v>
      </c>
      <c r="J201" s="72" t="s">
        <v>2211</v>
      </c>
      <c r="K201" s="72" t="s">
        <v>2212</v>
      </c>
      <c r="L201" s="25" t="s">
        <v>1348</v>
      </c>
      <c r="M201" s="7"/>
      <c r="N201" s="72"/>
      <c r="O201" s="7"/>
      <c r="P201" s="19"/>
      <c r="Q201" s="7"/>
      <c r="R201" s="25"/>
      <c r="S201" s="72"/>
      <c r="T201" s="72"/>
      <c r="U201" s="72"/>
      <c r="V201" s="72"/>
      <c r="W201" s="72"/>
      <c r="X201" s="72"/>
      <c r="Y201" s="72"/>
      <c r="Z201" s="72"/>
    </row>
    <row r="202" ht="72" spans="1:26">
      <c r="A202" s="6" t="s">
        <v>2213</v>
      </c>
      <c r="B202" s="60" t="s">
        <v>2102</v>
      </c>
      <c r="C202" s="7">
        <v>2151358</v>
      </c>
      <c r="D202" s="7" t="s">
        <v>2214</v>
      </c>
      <c r="E202" s="7"/>
      <c r="F202" s="7"/>
      <c r="G202" s="7" t="s">
        <v>2215</v>
      </c>
      <c r="H202" s="7" t="s">
        <v>2216</v>
      </c>
      <c r="I202" s="7">
        <v>2023.3</v>
      </c>
      <c r="J202" s="72" t="s">
        <v>2202</v>
      </c>
      <c r="K202" s="7" t="s">
        <v>2217</v>
      </c>
      <c r="L202" s="75" t="s">
        <v>1465</v>
      </c>
      <c r="M202" s="7"/>
      <c r="N202" s="7"/>
      <c r="O202" s="7"/>
      <c r="P202" s="7"/>
      <c r="Q202" s="7"/>
      <c r="R202" s="76"/>
      <c r="S202" s="7"/>
      <c r="T202" s="7"/>
      <c r="U202" s="7"/>
      <c r="V202" s="7"/>
      <c r="W202" s="7"/>
      <c r="X202" s="7"/>
      <c r="Y202" s="7"/>
      <c r="Z202" s="7"/>
    </row>
    <row r="203" ht="72" spans="1:26">
      <c r="A203" s="6" t="s">
        <v>2213</v>
      </c>
      <c r="B203" s="60" t="s">
        <v>2102</v>
      </c>
      <c r="C203" s="7">
        <v>22151358</v>
      </c>
      <c r="D203" s="7" t="s">
        <v>2214</v>
      </c>
      <c r="E203" s="7"/>
      <c r="F203" s="7"/>
      <c r="G203" s="7"/>
      <c r="H203" s="7"/>
      <c r="I203" s="7"/>
      <c r="J203" s="7"/>
      <c r="K203" s="7"/>
      <c r="L203" s="76"/>
      <c r="M203" s="6" t="s">
        <v>2218</v>
      </c>
      <c r="N203" s="7" t="s">
        <v>1386</v>
      </c>
      <c r="O203" s="7"/>
      <c r="P203" s="19">
        <v>45160</v>
      </c>
      <c r="Q203" s="6" t="s">
        <v>2219</v>
      </c>
      <c r="R203" s="75" t="s">
        <v>1513</v>
      </c>
      <c r="S203" s="7"/>
      <c r="T203" s="7"/>
      <c r="U203" s="7"/>
      <c r="V203" s="7"/>
      <c r="W203" s="7"/>
      <c r="X203" s="7"/>
      <c r="Y203" s="7"/>
      <c r="Z203" s="7"/>
    </row>
    <row r="204" ht="84" spans="1:26">
      <c r="A204" s="6" t="s">
        <v>2220</v>
      </c>
      <c r="B204" s="60" t="s">
        <v>2102</v>
      </c>
      <c r="C204" s="7">
        <v>22151323</v>
      </c>
      <c r="D204" s="10" t="s">
        <v>2126</v>
      </c>
      <c r="E204" s="7"/>
      <c r="F204" s="7"/>
      <c r="G204" s="7"/>
      <c r="H204" s="7"/>
      <c r="I204" s="7"/>
      <c r="J204" s="7"/>
      <c r="K204" s="7"/>
      <c r="L204" s="76"/>
      <c r="M204" s="6" t="s">
        <v>2221</v>
      </c>
      <c r="N204" s="7" t="s">
        <v>1386</v>
      </c>
      <c r="O204" s="7"/>
      <c r="P204" s="19">
        <v>44803</v>
      </c>
      <c r="Q204" s="6" t="s">
        <v>2222</v>
      </c>
      <c r="R204" s="75" t="s">
        <v>2223</v>
      </c>
      <c r="S204" s="7"/>
      <c r="T204" s="7"/>
      <c r="U204" s="7"/>
      <c r="V204" s="7"/>
      <c r="W204" s="7"/>
      <c r="X204" s="7"/>
      <c r="Y204" s="7"/>
      <c r="Z204" s="7"/>
    </row>
    <row r="205" ht="145.2" spans="1:26">
      <c r="A205" s="72" t="s">
        <v>2224</v>
      </c>
      <c r="B205" s="60" t="s">
        <v>2102</v>
      </c>
      <c r="C205" s="72">
        <v>22151266</v>
      </c>
      <c r="D205" s="72" t="s">
        <v>2103</v>
      </c>
      <c r="E205" s="72"/>
      <c r="F205" s="72"/>
      <c r="G205" s="72" t="s">
        <v>2225</v>
      </c>
      <c r="H205" s="72" t="s">
        <v>2226</v>
      </c>
      <c r="I205" s="72">
        <v>2023.4</v>
      </c>
      <c r="J205" s="72" t="s">
        <v>2227</v>
      </c>
      <c r="K205" s="72" t="s">
        <v>2228</v>
      </c>
      <c r="L205" s="25" t="s">
        <v>1457</v>
      </c>
      <c r="M205" s="7"/>
      <c r="N205" s="72"/>
      <c r="O205" s="7"/>
      <c r="P205" s="19"/>
      <c r="Q205" s="6"/>
      <c r="R205" s="75"/>
      <c r="S205" s="7"/>
      <c r="T205" s="7"/>
      <c r="U205" s="7"/>
      <c r="V205" s="7"/>
      <c r="W205" s="7"/>
      <c r="X205" s="7"/>
      <c r="Y205" s="7"/>
      <c r="Z205" s="7"/>
    </row>
    <row r="206" ht="64.8" spans="1:26">
      <c r="A206" s="72" t="s">
        <v>2229</v>
      </c>
      <c r="B206" s="60" t="s">
        <v>2102</v>
      </c>
      <c r="C206" s="72">
        <v>22151365</v>
      </c>
      <c r="D206" s="72" t="s">
        <v>2126</v>
      </c>
      <c r="E206" s="72"/>
      <c r="F206" s="72"/>
      <c r="G206" s="72"/>
      <c r="H206" s="72"/>
      <c r="I206" s="72"/>
      <c r="J206" s="72"/>
      <c r="K206" s="72"/>
      <c r="L206" s="72"/>
      <c r="M206" s="72" t="s">
        <v>2230</v>
      </c>
      <c r="N206" s="72" t="s">
        <v>2156</v>
      </c>
      <c r="O206" s="72"/>
      <c r="P206" s="74">
        <v>45112</v>
      </c>
      <c r="Q206" s="72" t="s">
        <v>2231</v>
      </c>
      <c r="R206" s="72" t="s">
        <v>2232</v>
      </c>
      <c r="S206" s="72"/>
      <c r="T206" s="72"/>
      <c r="U206" s="72"/>
      <c r="V206" s="72"/>
      <c r="W206" s="72"/>
      <c r="X206" s="72"/>
      <c r="Y206" s="72"/>
      <c r="Z206" s="72"/>
    </row>
    <row r="207" ht="60" spans="1:26">
      <c r="A207" s="72" t="s">
        <v>2233</v>
      </c>
      <c r="B207" s="60" t="s">
        <v>2102</v>
      </c>
      <c r="C207" s="72">
        <v>22151357</v>
      </c>
      <c r="D207" s="72" t="s">
        <v>2126</v>
      </c>
      <c r="E207" s="72"/>
      <c r="F207" s="72"/>
      <c r="G207" s="72"/>
      <c r="H207" s="72"/>
      <c r="I207" s="72"/>
      <c r="J207" s="72"/>
      <c r="K207" s="72"/>
      <c r="L207" s="72"/>
      <c r="M207" s="72" t="s">
        <v>2234</v>
      </c>
      <c r="N207" s="72" t="s">
        <v>2156</v>
      </c>
      <c r="O207" s="72"/>
      <c r="P207" s="74">
        <v>45105</v>
      </c>
      <c r="Q207" s="72" t="s">
        <v>2235</v>
      </c>
      <c r="R207" s="72" t="s">
        <v>2232</v>
      </c>
      <c r="S207" s="72"/>
      <c r="T207" s="72"/>
      <c r="U207" s="72"/>
      <c r="V207" s="72"/>
      <c r="W207" s="72"/>
      <c r="X207" s="72"/>
      <c r="Y207" s="72"/>
      <c r="Z207" s="72"/>
    </row>
    <row r="208" ht="72" spans="1:26">
      <c r="A208" s="72" t="s">
        <v>2236</v>
      </c>
      <c r="B208" s="60" t="s">
        <v>2102</v>
      </c>
      <c r="C208" s="72">
        <v>22151280</v>
      </c>
      <c r="D208" s="72" t="s">
        <v>2126</v>
      </c>
      <c r="E208" s="72"/>
      <c r="F208" s="72"/>
      <c r="G208" s="72"/>
      <c r="H208" s="72"/>
      <c r="I208" s="72"/>
      <c r="J208" s="72"/>
      <c r="K208" s="72"/>
      <c r="L208" s="72"/>
      <c r="M208" s="72" t="s">
        <v>2237</v>
      </c>
      <c r="N208" s="72" t="s">
        <v>2156</v>
      </c>
      <c r="O208" s="72"/>
      <c r="P208" s="74">
        <v>45138</v>
      </c>
      <c r="Q208" s="72" t="s">
        <v>2238</v>
      </c>
      <c r="R208" s="72" t="s">
        <v>2232</v>
      </c>
      <c r="S208" s="72"/>
      <c r="T208" s="72"/>
      <c r="U208" s="72"/>
      <c r="V208" s="72"/>
      <c r="W208" s="72"/>
      <c r="X208" s="72"/>
      <c r="Y208" s="72"/>
      <c r="Z208" s="72"/>
    </row>
    <row r="209" ht="60" spans="1:26">
      <c r="A209" s="72" t="s">
        <v>2239</v>
      </c>
      <c r="B209" s="60" t="s">
        <v>2102</v>
      </c>
      <c r="C209" s="72">
        <v>22151354</v>
      </c>
      <c r="D209" s="72" t="s">
        <v>2126</v>
      </c>
      <c r="E209" s="72"/>
      <c r="F209" s="72"/>
      <c r="G209" s="72"/>
      <c r="H209" s="72"/>
      <c r="I209" s="72"/>
      <c r="J209" s="72"/>
      <c r="K209" s="72"/>
      <c r="L209" s="72"/>
      <c r="M209" s="72" t="s">
        <v>2240</v>
      </c>
      <c r="N209" s="72" t="s">
        <v>2156</v>
      </c>
      <c r="O209" s="72"/>
      <c r="P209" s="74">
        <v>45105</v>
      </c>
      <c r="Q209" s="72" t="s">
        <v>2241</v>
      </c>
      <c r="R209" s="72" t="s">
        <v>2232</v>
      </c>
      <c r="S209" s="72"/>
      <c r="T209" s="72"/>
      <c r="U209" s="72"/>
      <c r="V209" s="72"/>
      <c r="W209" s="72"/>
      <c r="X209" s="72"/>
      <c r="Y209" s="72"/>
      <c r="Z209" s="72"/>
    </row>
    <row r="210" ht="25.2" spans="1:26">
      <c r="A210" s="72" t="s">
        <v>2242</v>
      </c>
      <c r="B210" s="60" t="s">
        <v>2102</v>
      </c>
      <c r="C210" s="72">
        <v>22151278</v>
      </c>
      <c r="D210" s="72" t="s">
        <v>2103</v>
      </c>
      <c r="E210" s="72"/>
      <c r="F210" s="72"/>
      <c r="G210" s="72"/>
      <c r="H210" s="72"/>
      <c r="I210" s="72"/>
      <c r="J210" s="72"/>
      <c r="K210" s="72"/>
      <c r="L210" s="72"/>
      <c r="M210" s="72"/>
      <c r="N210" s="72"/>
      <c r="O210" s="72"/>
      <c r="P210" s="72"/>
      <c r="Q210" s="72"/>
      <c r="R210" s="72"/>
      <c r="S210" s="72"/>
      <c r="T210" s="72"/>
      <c r="U210" s="72"/>
      <c r="V210" s="72"/>
      <c r="W210" s="72"/>
      <c r="X210" s="72"/>
      <c r="Y210" s="72"/>
      <c r="Z210" s="72"/>
    </row>
    <row r="211" ht="132" spans="1:26">
      <c r="A211" s="6" t="s">
        <v>2243</v>
      </c>
      <c r="B211" s="6" t="s">
        <v>582</v>
      </c>
      <c r="C211" s="6">
        <v>22151338</v>
      </c>
      <c r="D211" s="6" t="s">
        <v>1867</v>
      </c>
      <c r="E211" s="6"/>
      <c r="F211" s="6"/>
      <c r="G211" s="6" t="s">
        <v>2244</v>
      </c>
      <c r="H211" s="6" t="s">
        <v>2245</v>
      </c>
      <c r="I211" s="6">
        <v>2023.6</v>
      </c>
      <c r="J211" s="6" t="s">
        <v>1831</v>
      </c>
      <c r="K211" s="6" t="s">
        <v>2246</v>
      </c>
      <c r="L211" s="6" t="s">
        <v>1465</v>
      </c>
      <c r="M211" s="6"/>
      <c r="N211" s="6"/>
      <c r="O211" s="6"/>
      <c r="P211" s="6"/>
      <c r="Q211" s="6"/>
      <c r="R211" s="6"/>
      <c r="S211" s="6"/>
      <c r="T211" s="6"/>
      <c r="U211" s="6"/>
      <c r="V211" s="6"/>
      <c r="W211" s="6"/>
      <c r="X211" s="6"/>
      <c r="Y211" s="6"/>
      <c r="Z211" s="6"/>
    </row>
    <row r="212" ht="92.4" spans="1:26">
      <c r="A212" s="6" t="s">
        <v>2243</v>
      </c>
      <c r="B212" s="6" t="s">
        <v>582</v>
      </c>
      <c r="C212" s="6">
        <v>22151338</v>
      </c>
      <c r="D212" s="6" t="s">
        <v>1867</v>
      </c>
      <c r="E212" s="6"/>
      <c r="F212" s="6"/>
      <c r="G212" s="6"/>
      <c r="H212" s="6"/>
      <c r="I212" s="6"/>
      <c r="J212" s="6"/>
      <c r="K212" s="6"/>
      <c r="L212" s="6"/>
      <c r="M212" s="6"/>
      <c r="N212" s="6"/>
      <c r="O212" s="6"/>
      <c r="P212" s="6"/>
      <c r="Q212" s="6"/>
      <c r="R212" s="6"/>
      <c r="S212" s="6"/>
      <c r="T212" s="6"/>
      <c r="U212" s="6"/>
      <c r="V212" s="6"/>
      <c r="W212" s="6"/>
      <c r="X212" s="78" t="s">
        <v>2247</v>
      </c>
      <c r="Y212" s="6"/>
      <c r="Z212" s="6"/>
    </row>
    <row r="213" ht="158.4" spans="1:26">
      <c r="A213" s="6" t="s">
        <v>2248</v>
      </c>
      <c r="B213" s="6" t="s">
        <v>582</v>
      </c>
      <c r="C213" s="6">
        <v>22151339</v>
      </c>
      <c r="D213" s="6" t="s">
        <v>781</v>
      </c>
      <c r="E213" s="6"/>
      <c r="F213" s="6"/>
      <c r="G213" s="6"/>
      <c r="H213" s="6"/>
      <c r="I213" s="6"/>
      <c r="J213" s="6"/>
      <c r="K213" s="6"/>
      <c r="L213" s="6"/>
      <c r="M213" s="6"/>
      <c r="N213" s="6"/>
      <c r="O213" s="6"/>
      <c r="P213" s="6"/>
      <c r="Q213" s="6"/>
      <c r="R213" s="6"/>
      <c r="S213" s="6"/>
      <c r="T213" s="6"/>
      <c r="U213" s="6"/>
      <c r="V213" s="6"/>
      <c r="W213" s="6"/>
      <c r="X213" s="78" t="s">
        <v>2249</v>
      </c>
      <c r="Y213" s="6"/>
      <c r="Z213" s="6"/>
    </row>
    <row r="214" ht="211.2" spans="1:26">
      <c r="A214" s="6" t="s">
        <v>2250</v>
      </c>
      <c r="B214" s="6" t="s">
        <v>582</v>
      </c>
      <c r="C214" s="6">
        <v>22151313</v>
      </c>
      <c r="D214" s="6" t="s">
        <v>793</v>
      </c>
      <c r="E214" s="6"/>
      <c r="F214" s="6"/>
      <c r="G214" s="6" t="s">
        <v>2251</v>
      </c>
      <c r="H214" s="6" t="s">
        <v>2252</v>
      </c>
      <c r="I214" s="77">
        <v>44985</v>
      </c>
      <c r="J214" s="6" t="s">
        <v>2253</v>
      </c>
      <c r="K214" s="6" t="s">
        <v>2254</v>
      </c>
      <c r="L214" s="47" t="s">
        <v>2255</v>
      </c>
      <c r="M214" s="6"/>
      <c r="N214" s="6"/>
      <c r="O214" s="6"/>
      <c r="P214" s="6"/>
      <c r="Q214" s="6"/>
      <c r="R214" s="6"/>
      <c r="S214" s="6"/>
      <c r="T214" s="6"/>
      <c r="U214" s="6"/>
      <c r="V214" s="6"/>
      <c r="W214" s="6"/>
      <c r="X214" s="6"/>
      <c r="Y214" s="6"/>
      <c r="Z214" s="6"/>
    </row>
    <row r="215" ht="64.8" spans="1:26">
      <c r="A215" s="6" t="s">
        <v>2250</v>
      </c>
      <c r="B215" s="6" t="s">
        <v>582</v>
      </c>
      <c r="C215" s="6">
        <v>22151313</v>
      </c>
      <c r="D215" s="6" t="s">
        <v>793</v>
      </c>
      <c r="E215" s="6"/>
      <c r="F215" s="6"/>
      <c r="G215" s="6"/>
      <c r="H215" s="6"/>
      <c r="I215" s="6"/>
      <c r="J215" s="6"/>
      <c r="K215" s="6"/>
      <c r="L215" s="6"/>
      <c r="M215" s="6" t="s">
        <v>2256</v>
      </c>
      <c r="N215" s="6" t="s">
        <v>1399</v>
      </c>
      <c r="O215" s="6" t="s">
        <v>1433</v>
      </c>
      <c r="P215" s="6" t="s">
        <v>2257</v>
      </c>
      <c r="Q215" s="6" t="s">
        <v>2258</v>
      </c>
      <c r="R215" s="6" t="s">
        <v>2259</v>
      </c>
      <c r="S215" s="6"/>
      <c r="T215" s="6"/>
      <c r="U215" s="6"/>
      <c r="V215" s="6"/>
      <c r="W215" s="6"/>
      <c r="X215" s="6"/>
      <c r="Y215" s="6"/>
      <c r="Z215" s="6"/>
    </row>
    <row r="216" ht="171.6" spans="1:26">
      <c r="A216" s="6" t="s">
        <v>2260</v>
      </c>
      <c r="B216" s="6" t="s">
        <v>582</v>
      </c>
      <c r="C216" s="6">
        <v>22151332</v>
      </c>
      <c r="D216" s="6" t="s">
        <v>781</v>
      </c>
      <c r="E216" s="6"/>
      <c r="F216" s="6"/>
      <c r="G216" s="6" t="s">
        <v>2261</v>
      </c>
      <c r="H216" s="6" t="s">
        <v>2262</v>
      </c>
      <c r="I216" s="77">
        <v>45149</v>
      </c>
      <c r="J216" s="6" t="s">
        <v>1375</v>
      </c>
      <c r="K216" s="6" t="s">
        <v>2263</v>
      </c>
      <c r="L216" s="47" t="s">
        <v>2110</v>
      </c>
      <c r="M216" s="6"/>
      <c r="N216" s="6"/>
      <c r="O216" s="6"/>
      <c r="P216" s="6"/>
      <c r="Q216" s="6"/>
      <c r="R216" s="6"/>
      <c r="S216" s="6"/>
      <c r="T216" s="6"/>
      <c r="U216" s="6"/>
      <c r="V216" s="6"/>
      <c r="W216" s="6"/>
      <c r="X216" s="6"/>
      <c r="Y216" s="6"/>
      <c r="Z216" s="6"/>
    </row>
    <row r="217" ht="51.6" spans="1:26">
      <c r="A217" s="6" t="s">
        <v>2260</v>
      </c>
      <c r="B217" s="6" t="s">
        <v>582</v>
      </c>
      <c r="C217" s="6">
        <v>22151332</v>
      </c>
      <c r="D217" s="6" t="s">
        <v>781</v>
      </c>
      <c r="E217" s="6"/>
      <c r="F217" s="6"/>
      <c r="G217" s="6"/>
      <c r="H217" s="6"/>
      <c r="I217" s="6"/>
      <c r="J217" s="6"/>
      <c r="K217" s="6"/>
      <c r="L217" s="6"/>
      <c r="M217" s="6" t="s">
        <v>2264</v>
      </c>
      <c r="N217" s="6" t="s">
        <v>1399</v>
      </c>
      <c r="O217" s="6" t="s">
        <v>1433</v>
      </c>
      <c r="P217" s="6" t="s">
        <v>2265</v>
      </c>
      <c r="Q217" s="6" t="s">
        <v>2266</v>
      </c>
      <c r="R217" s="6" t="s">
        <v>2267</v>
      </c>
      <c r="S217" s="6"/>
      <c r="T217" s="6"/>
      <c r="U217" s="6"/>
      <c r="V217" s="6"/>
      <c r="W217" s="6"/>
      <c r="X217" s="6"/>
      <c r="Y217" s="6"/>
      <c r="Z217" s="6"/>
    </row>
    <row r="218" ht="84" spans="1:26">
      <c r="A218" s="6" t="s">
        <v>2260</v>
      </c>
      <c r="B218" s="6" t="s">
        <v>582</v>
      </c>
      <c r="C218" s="6">
        <v>22151332</v>
      </c>
      <c r="D218" s="6" t="s">
        <v>781</v>
      </c>
      <c r="E218" s="6"/>
      <c r="F218" s="6"/>
      <c r="G218" s="6"/>
      <c r="H218" s="6"/>
      <c r="I218" s="6"/>
      <c r="J218" s="6"/>
      <c r="K218" s="6"/>
      <c r="L218" s="6"/>
      <c r="M218" s="6" t="s">
        <v>2268</v>
      </c>
      <c r="N218" s="6" t="s">
        <v>1399</v>
      </c>
      <c r="O218" s="6" t="s">
        <v>1433</v>
      </c>
      <c r="P218" s="6" t="s">
        <v>2269</v>
      </c>
      <c r="Q218" s="6" t="s">
        <v>2270</v>
      </c>
      <c r="R218" s="6" t="s">
        <v>2271</v>
      </c>
      <c r="S218" s="6"/>
      <c r="T218" s="6"/>
      <c r="U218" s="6"/>
      <c r="V218" s="6"/>
      <c r="W218" s="6"/>
      <c r="X218" s="6"/>
      <c r="Y218" s="6"/>
      <c r="Z218" s="6"/>
    </row>
    <row r="219" ht="114" spans="1:26">
      <c r="A219" s="6" t="s">
        <v>2260</v>
      </c>
      <c r="B219" s="6" t="s">
        <v>582</v>
      </c>
      <c r="C219" s="6">
        <v>22151332</v>
      </c>
      <c r="D219" s="6" t="s">
        <v>781</v>
      </c>
      <c r="E219" s="6"/>
      <c r="F219" s="6"/>
      <c r="G219" s="6"/>
      <c r="H219" s="6"/>
      <c r="I219" s="6"/>
      <c r="J219" s="6"/>
      <c r="K219" s="6"/>
      <c r="L219" s="6"/>
      <c r="M219" s="6"/>
      <c r="N219" s="6"/>
      <c r="O219" s="6"/>
      <c r="P219" s="6"/>
      <c r="Q219" s="6"/>
      <c r="R219" s="6"/>
      <c r="S219" s="6" t="s">
        <v>2272</v>
      </c>
      <c r="T219" s="6" t="s">
        <v>2273</v>
      </c>
      <c r="U219" s="6" t="s">
        <v>1786</v>
      </c>
      <c r="V219" s="6" t="s">
        <v>2274</v>
      </c>
      <c r="W219" s="47" t="s">
        <v>2275</v>
      </c>
      <c r="X219" s="6"/>
      <c r="Y219" s="6"/>
      <c r="Z219" s="6"/>
    </row>
    <row r="220" ht="132" spans="1:26">
      <c r="A220" s="6" t="s">
        <v>2260</v>
      </c>
      <c r="B220" s="6" t="s">
        <v>582</v>
      </c>
      <c r="C220" s="6">
        <v>22151332</v>
      </c>
      <c r="D220" s="6" t="s">
        <v>781</v>
      </c>
      <c r="E220" s="6"/>
      <c r="F220" s="6"/>
      <c r="G220" s="6"/>
      <c r="H220" s="6"/>
      <c r="I220" s="6"/>
      <c r="J220" s="6"/>
      <c r="K220" s="6"/>
      <c r="L220" s="47"/>
      <c r="M220" s="6"/>
      <c r="N220" s="6"/>
      <c r="O220" s="6"/>
      <c r="P220" s="6"/>
      <c r="Q220" s="6"/>
      <c r="R220" s="6"/>
      <c r="S220" s="6"/>
      <c r="T220" s="6"/>
      <c r="U220" s="6"/>
      <c r="V220" s="6"/>
      <c r="W220" s="6"/>
      <c r="X220" s="78" t="s">
        <v>2276</v>
      </c>
      <c r="Y220" s="6"/>
      <c r="Z220" s="6"/>
    </row>
    <row r="221" ht="132" spans="1:26">
      <c r="A221" s="6" t="s">
        <v>2277</v>
      </c>
      <c r="B221" s="6" t="s">
        <v>640</v>
      </c>
      <c r="C221" s="6">
        <v>22151347</v>
      </c>
      <c r="D221" s="6" t="s">
        <v>1695</v>
      </c>
      <c r="E221" s="6" t="s">
        <v>2278</v>
      </c>
      <c r="F221" s="6" t="s">
        <v>2278</v>
      </c>
      <c r="G221" s="6" t="s">
        <v>1592</v>
      </c>
      <c r="H221" s="6" t="s">
        <v>2279</v>
      </c>
      <c r="I221" s="6">
        <v>2023.1</v>
      </c>
      <c r="J221" s="8" t="s">
        <v>2280</v>
      </c>
      <c r="K221" s="6" t="s">
        <v>1594</v>
      </c>
      <c r="L221" s="47" t="s">
        <v>1419</v>
      </c>
      <c r="M221" s="6" t="s">
        <v>2278</v>
      </c>
      <c r="N221" s="6" t="s">
        <v>2278</v>
      </c>
      <c r="O221" s="6" t="s">
        <v>2278</v>
      </c>
      <c r="P221" s="6" t="s">
        <v>2278</v>
      </c>
      <c r="Q221" s="6" t="s">
        <v>2278</v>
      </c>
      <c r="R221" s="6" t="s">
        <v>2278</v>
      </c>
      <c r="S221" s="6"/>
      <c r="T221" s="6"/>
      <c r="U221" s="6"/>
      <c r="V221" s="6"/>
      <c r="W221" s="6"/>
      <c r="X221" s="6"/>
      <c r="Y221" s="6"/>
      <c r="Z221" s="6"/>
    </row>
    <row r="222" ht="184.8" spans="1:26">
      <c r="A222" s="6" t="s">
        <v>2277</v>
      </c>
      <c r="B222" s="6" t="s">
        <v>640</v>
      </c>
      <c r="C222" s="6">
        <v>22151347</v>
      </c>
      <c r="D222" s="6" t="s">
        <v>1695</v>
      </c>
      <c r="E222" s="6" t="s">
        <v>2278</v>
      </c>
      <c r="F222" s="6" t="s">
        <v>2278</v>
      </c>
      <c r="G222" s="6" t="s">
        <v>1588</v>
      </c>
      <c r="H222" s="6" t="s">
        <v>2281</v>
      </c>
      <c r="I222" s="6">
        <v>2022.9</v>
      </c>
      <c r="J222" s="6" t="s">
        <v>2253</v>
      </c>
      <c r="K222" s="6" t="s">
        <v>1590</v>
      </c>
      <c r="L222" s="47" t="s">
        <v>2282</v>
      </c>
      <c r="M222" s="6" t="s">
        <v>2278</v>
      </c>
      <c r="N222" s="6" t="s">
        <v>2278</v>
      </c>
      <c r="O222" s="6" t="s">
        <v>2278</v>
      </c>
      <c r="P222" s="6" t="s">
        <v>2278</v>
      </c>
      <c r="Q222" s="6" t="s">
        <v>2278</v>
      </c>
      <c r="R222" s="6" t="s">
        <v>2278</v>
      </c>
      <c r="S222" s="6"/>
      <c r="T222" s="6"/>
      <c r="U222" s="6"/>
      <c r="V222" s="6"/>
      <c r="W222" s="6"/>
      <c r="X222" s="6"/>
      <c r="Y222" s="6"/>
      <c r="Z222" s="6"/>
    </row>
    <row r="223" ht="171.6" spans="1:26">
      <c r="A223" s="6" t="s">
        <v>2277</v>
      </c>
      <c r="B223" s="6" t="s">
        <v>640</v>
      </c>
      <c r="C223" s="6">
        <v>22151347</v>
      </c>
      <c r="D223" s="6" t="s">
        <v>1695</v>
      </c>
      <c r="E223" s="6" t="s">
        <v>2278</v>
      </c>
      <c r="F223" s="6" t="s">
        <v>2278</v>
      </c>
      <c r="G223" s="6" t="s">
        <v>2283</v>
      </c>
      <c r="H223" s="6" t="s">
        <v>2118</v>
      </c>
      <c r="I223" s="6">
        <v>2023.1</v>
      </c>
      <c r="J223" s="6" t="s">
        <v>2253</v>
      </c>
      <c r="K223" s="6" t="s">
        <v>2284</v>
      </c>
      <c r="L223" s="47" t="s">
        <v>2110</v>
      </c>
      <c r="M223" s="6" t="s">
        <v>2278</v>
      </c>
      <c r="N223" s="6" t="s">
        <v>2278</v>
      </c>
      <c r="O223" s="6" t="s">
        <v>2278</v>
      </c>
      <c r="P223" s="6" t="s">
        <v>2278</v>
      </c>
      <c r="Q223" s="6" t="s">
        <v>2278</v>
      </c>
      <c r="R223" s="6" t="s">
        <v>2278</v>
      </c>
      <c r="S223" s="6"/>
      <c r="T223" s="6"/>
      <c r="U223" s="6"/>
      <c r="V223" s="6"/>
      <c r="W223" s="6"/>
      <c r="X223" s="6"/>
      <c r="Y223" s="6"/>
      <c r="Z223" s="6"/>
    </row>
    <row r="224" ht="105.6" spans="1:26">
      <c r="A224" s="6" t="s">
        <v>2277</v>
      </c>
      <c r="B224" s="6" t="s">
        <v>640</v>
      </c>
      <c r="C224" s="6">
        <v>22151347</v>
      </c>
      <c r="D224" s="6" t="s">
        <v>1695</v>
      </c>
      <c r="E224" s="6" t="s">
        <v>2278</v>
      </c>
      <c r="F224" s="6" t="s">
        <v>2278</v>
      </c>
      <c r="G224" s="6" t="s">
        <v>2285</v>
      </c>
      <c r="H224" s="6" t="s">
        <v>2286</v>
      </c>
      <c r="I224" s="6">
        <v>2023</v>
      </c>
      <c r="J224" s="8" t="s">
        <v>2287</v>
      </c>
      <c r="K224" s="6" t="s">
        <v>2288</v>
      </c>
      <c r="L224" s="47" t="s">
        <v>1348</v>
      </c>
      <c r="M224" s="6" t="s">
        <v>2278</v>
      </c>
      <c r="N224" s="6" t="s">
        <v>2278</v>
      </c>
      <c r="O224" s="6" t="s">
        <v>2278</v>
      </c>
      <c r="P224" s="6" t="s">
        <v>2278</v>
      </c>
      <c r="Q224" s="6" t="s">
        <v>2278</v>
      </c>
      <c r="R224" s="6" t="s">
        <v>2278</v>
      </c>
      <c r="S224" s="6"/>
      <c r="T224" s="6"/>
      <c r="U224" s="6"/>
      <c r="V224" s="6"/>
      <c r="W224" s="6"/>
      <c r="X224" s="6"/>
      <c r="Y224" s="6"/>
      <c r="Z224" s="6"/>
    </row>
    <row r="225" ht="145.2" spans="1:26">
      <c r="A225" s="6" t="s">
        <v>2277</v>
      </c>
      <c r="B225" s="6" t="s">
        <v>640</v>
      </c>
      <c r="C225" s="6">
        <v>22151347</v>
      </c>
      <c r="D225" s="6" t="s">
        <v>1695</v>
      </c>
      <c r="E225" s="6" t="s">
        <v>2278</v>
      </c>
      <c r="F225" s="6" t="s">
        <v>2278</v>
      </c>
      <c r="G225" s="6" t="s">
        <v>2289</v>
      </c>
      <c r="H225" s="6" t="s">
        <v>2290</v>
      </c>
      <c r="I225" s="6">
        <v>2023</v>
      </c>
      <c r="J225" s="6" t="s">
        <v>2291</v>
      </c>
      <c r="K225" s="6" t="s">
        <v>2292</v>
      </c>
      <c r="L225" s="47" t="s">
        <v>1465</v>
      </c>
      <c r="M225" s="6" t="s">
        <v>2278</v>
      </c>
      <c r="N225" s="6" t="s">
        <v>2278</v>
      </c>
      <c r="O225" s="6" t="s">
        <v>2278</v>
      </c>
      <c r="P225" s="6" t="s">
        <v>2278</v>
      </c>
      <c r="Q225" s="6" t="s">
        <v>2278</v>
      </c>
      <c r="R225" s="6" t="s">
        <v>2278</v>
      </c>
      <c r="S225" s="6"/>
      <c r="T225" s="6"/>
      <c r="U225" s="6"/>
      <c r="V225" s="6"/>
      <c r="W225" s="6"/>
      <c r="X225" s="6"/>
      <c r="Y225" s="6"/>
      <c r="Z225" s="6"/>
    </row>
    <row r="226" ht="72" spans="1:26">
      <c r="A226" s="6" t="s">
        <v>2277</v>
      </c>
      <c r="B226" s="6" t="s">
        <v>640</v>
      </c>
      <c r="C226" s="6">
        <v>22151347</v>
      </c>
      <c r="D226" s="6" t="s">
        <v>1695</v>
      </c>
      <c r="E226" s="6" t="s">
        <v>2278</v>
      </c>
      <c r="F226" s="6" t="s">
        <v>2278</v>
      </c>
      <c r="G226" s="6" t="s">
        <v>2278</v>
      </c>
      <c r="H226" s="6" t="s">
        <v>2278</v>
      </c>
      <c r="I226" s="6" t="s">
        <v>2278</v>
      </c>
      <c r="J226" s="6" t="s">
        <v>2278</v>
      </c>
      <c r="K226" s="6" t="s">
        <v>2278</v>
      </c>
      <c r="L226" s="6" t="s">
        <v>2278</v>
      </c>
      <c r="M226" s="6" t="s">
        <v>2293</v>
      </c>
      <c r="N226" s="6" t="s">
        <v>1399</v>
      </c>
      <c r="O226" s="77">
        <v>44783</v>
      </c>
      <c r="P226" s="77">
        <v>44866</v>
      </c>
      <c r="Q226" s="8" t="s">
        <v>2294</v>
      </c>
      <c r="R226" s="6" t="s">
        <v>2267</v>
      </c>
      <c r="S226" s="6"/>
      <c r="T226" s="6"/>
      <c r="U226" s="6"/>
      <c r="V226" s="6"/>
      <c r="W226" s="6"/>
      <c r="X226" s="6"/>
      <c r="Y226" s="6"/>
      <c r="Z226" s="6"/>
    </row>
    <row r="227" ht="60" spans="1:26">
      <c r="A227" s="6" t="s">
        <v>2295</v>
      </c>
      <c r="B227" s="6" t="s">
        <v>582</v>
      </c>
      <c r="C227" s="6">
        <v>22151310</v>
      </c>
      <c r="D227" s="6" t="s">
        <v>781</v>
      </c>
      <c r="E227" s="6" t="s">
        <v>2278</v>
      </c>
      <c r="F227" s="6" t="s">
        <v>2278</v>
      </c>
      <c r="G227" s="6" t="s">
        <v>2278</v>
      </c>
      <c r="H227" s="6" t="s">
        <v>2278</v>
      </c>
      <c r="I227" s="6" t="s">
        <v>2278</v>
      </c>
      <c r="J227" s="6" t="s">
        <v>2278</v>
      </c>
      <c r="K227" s="6" t="s">
        <v>2278</v>
      </c>
      <c r="L227" s="6" t="s">
        <v>2278</v>
      </c>
      <c r="M227" s="6" t="s">
        <v>2296</v>
      </c>
      <c r="N227" s="6" t="s">
        <v>1399</v>
      </c>
      <c r="O227" s="6" t="s">
        <v>1433</v>
      </c>
      <c r="P227" s="6">
        <v>44978</v>
      </c>
      <c r="Q227" s="8" t="s">
        <v>2297</v>
      </c>
      <c r="R227" s="6" t="s">
        <v>2298</v>
      </c>
      <c r="S227" s="6"/>
      <c r="T227" s="6"/>
      <c r="U227" s="6"/>
      <c r="V227" s="6"/>
      <c r="W227" s="6"/>
      <c r="X227" s="6"/>
      <c r="Y227" s="6"/>
      <c r="Z227" s="6"/>
    </row>
    <row r="228" ht="170.4" spans="1:26">
      <c r="A228" s="6" t="s">
        <v>2299</v>
      </c>
      <c r="B228" s="6" t="s">
        <v>640</v>
      </c>
      <c r="C228" s="6">
        <v>22151334</v>
      </c>
      <c r="D228" s="6" t="s">
        <v>793</v>
      </c>
      <c r="E228" s="6" t="s">
        <v>2278</v>
      </c>
      <c r="F228" s="6" t="s">
        <v>2278</v>
      </c>
      <c r="G228" s="8" t="s">
        <v>2300</v>
      </c>
      <c r="H228" s="8" t="s">
        <v>2301</v>
      </c>
      <c r="I228" s="6">
        <v>45154</v>
      </c>
      <c r="J228" s="8" t="s">
        <v>2302</v>
      </c>
      <c r="K228" s="8" t="s">
        <v>2303</v>
      </c>
      <c r="L228" s="47" t="s">
        <v>1419</v>
      </c>
      <c r="M228" s="6" t="s">
        <v>2278</v>
      </c>
      <c r="N228" s="6" t="s">
        <v>2278</v>
      </c>
      <c r="O228" s="6" t="s">
        <v>2278</v>
      </c>
      <c r="P228" s="6" t="s">
        <v>2278</v>
      </c>
      <c r="Q228" s="6" t="s">
        <v>2278</v>
      </c>
      <c r="R228" s="6" t="s">
        <v>2278</v>
      </c>
      <c r="S228" s="6"/>
      <c r="T228" s="6"/>
      <c r="U228" s="6"/>
      <c r="V228" s="6"/>
      <c r="W228" s="6"/>
      <c r="X228" s="6"/>
      <c r="Y228" s="6"/>
      <c r="Z228" s="6"/>
    </row>
    <row r="229" ht="98.4" spans="1:26">
      <c r="A229" s="6" t="s">
        <v>2299</v>
      </c>
      <c r="B229" s="6" t="s">
        <v>640</v>
      </c>
      <c r="C229" s="6">
        <v>22151334</v>
      </c>
      <c r="D229" s="6" t="s">
        <v>793</v>
      </c>
      <c r="E229" s="6" t="s">
        <v>2278</v>
      </c>
      <c r="F229" s="6" t="s">
        <v>2278</v>
      </c>
      <c r="G229" s="6" t="s">
        <v>2278</v>
      </c>
      <c r="H229" s="6" t="s">
        <v>2278</v>
      </c>
      <c r="I229" s="6" t="s">
        <v>2278</v>
      </c>
      <c r="J229" s="6" t="s">
        <v>2278</v>
      </c>
      <c r="K229" s="6" t="s">
        <v>2278</v>
      </c>
      <c r="L229" s="47" t="s">
        <v>2278</v>
      </c>
      <c r="M229" s="6" t="s">
        <v>2304</v>
      </c>
      <c r="N229" s="6" t="s">
        <v>1399</v>
      </c>
      <c r="O229" s="6" t="s">
        <v>1433</v>
      </c>
      <c r="P229" s="6">
        <v>45130</v>
      </c>
      <c r="Q229" s="8" t="s">
        <v>2305</v>
      </c>
      <c r="R229" s="6">
        <v>44962</v>
      </c>
      <c r="S229" s="6"/>
      <c r="T229" s="6"/>
      <c r="U229" s="6"/>
      <c r="V229" s="6"/>
      <c r="W229" s="6"/>
      <c r="X229" s="6"/>
      <c r="Y229" s="6"/>
      <c r="Z229" s="6"/>
    </row>
    <row r="230" ht="132" spans="1:26">
      <c r="A230" s="6" t="s">
        <v>2306</v>
      </c>
      <c r="B230" s="6" t="s">
        <v>582</v>
      </c>
      <c r="C230" s="6">
        <v>22151289</v>
      </c>
      <c r="D230" s="6" t="s">
        <v>781</v>
      </c>
      <c r="E230" s="6"/>
      <c r="F230" s="6"/>
      <c r="G230" s="6" t="s">
        <v>2244</v>
      </c>
      <c r="H230" s="6" t="s">
        <v>2245</v>
      </c>
      <c r="I230" s="6">
        <v>2023.6</v>
      </c>
      <c r="J230" s="6" t="s">
        <v>1831</v>
      </c>
      <c r="K230" s="6" t="s">
        <v>2246</v>
      </c>
      <c r="L230" s="47" t="s">
        <v>1419</v>
      </c>
      <c r="M230" s="6"/>
      <c r="N230" s="6"/>
      <c r="O230" s="6"/>
      <c r="P230" s="6"/>
      <c r="Q230" s="6"/>
      <c r="R230" s="6"/>
      <c r="S230" s="6"/>
      <c r="T230" s="6"/>
      <c r="U230" s="6"/>
      <c r="V230" s="6"/>
      <c r="W230" s="6"/>
      <c r="X230" s="6"/>
      <c r="Y230" s="6"/>
      <c r="Z230" s="6"/>
    </row>
    <row r="231" ht="60" spans="1:26">
      <c r="A231" s="6" t="s">
        <v>2307</v>
      </c>
      <c r="B231" s="6" t="s">
        <v>582</v>
      </c>
      <c r="C231" s="6">
        <v>22151252</v>
      </c>
      <c r="D231" s="6" t="s">
        <v>1867</v>
      </c>
      <c r="E231" s="6"/>
      <c r="F231" s="6"/>
      <c r="G231" s="6"/>
      <c r="H231" s="6"/>
      <c r="I231" s="6"/>
      <c r="J231" s="6"/>
      <c r="K231" s="6"/>
      <c r="L231" s="47"/>
      <c r="M231" s="6" t="s">
        <v>2308</v>
      </c>
      <c r="N231" s="6" t="s">
        <v>1399</v>
      </c>
      <c r="O231" s="6" t="s">
        <v>1433</v>
      </c>
      <c r="P231" s="8" t="s">
        <v>2309</v>
      </c>
      <c r="Q231" s="8" t="s">
        <v>2310</v>
      </c>
      <c r="R231" s="47" t="s">
        <v>1632</v>
      </c>
      <c r="S231" s="6"/>
      <c r="T231" s="6"/>
      <c r="U231" s="6"/>
      <c r="V231" s="6"/>
      <c r="W231" s="6"/>
      <c r="X231" s="6"/>
      <c r="Y231" s="6"/>
      <c r="Z231" s="6"/>
    </row>
    <row r="232" ht="66" spans="1:26">
      <c r="A232" s="6" t="s">
        <v>2307</v>
      </c>
      <c r="B232" s="6" t="s">
        <v>582</v>
      </c>
      <c r="C232" s="6">
        <v>22151252</v>
      </c>
      <c r="D232" s="6" t="s">
        <v>1867</v>
      </c>
      <c r="E232" s="6"/>
      <c r="F232" s="6"/>
      <c r="G232" s="6"/>
      <c r="H232" s="6"/>
      <c r="I232" s="6"/>
      <c r="J232" s="6"/>
      <c r="K232" s="6"/>
      <c r="L232" s="6"/>
      <c r="M232" s="6"/>
      <c r="N232" s="6"/>
      <c r="O232" s="6"/>
      <c r="P232" s="6"/>
      <c r="Q232" s="6"/>
      <c r="R232" s="6"/>
      <c r="S232" s="6"/>
      <c r="T232" s="6"/>
      <c r="U232" s="6"/>
      <c r="V232" s="6"/>
      <c r="W232" s="6"/>
      <c r="X232" s="78" t="s">
        <v>2311</v>
      </c>
      <c r="Y232" s="6"/>
      <c r="Z232" s="6"/>
    </row>
    <row r="233" ht="79.2" spans="1:26">
      <c r="A233" s="6" t="s">
        <v>2307</v>
      </c>
      <c r="B233" s="6" t="s">
        <v>582</v>
      </c>
      <c r="C233" s="6">
        <v>22151252</v>
      </c>
      <c r="D233" s="6" t="s">
        <v>1867</v>
      </c>
      <c r="E233" s="6"/>
      <c r="F233" s="6"/>
      <c r="G233" s="6"/>
      <c r="H233" s="6"/>
      <c r="I233" s="6"/>
      <c r="J233" s="6"/>
      <c r="K233" s="6"/>
      <c r="L233" s="6"/>
      <c r="M233" s="6"/>
      <c r="N233" s="6"/>
      <c r="O233" s="6"/>
      <c r="P233" s="6"/>
      <c r="Q233" s="6"/>
      <c r="R233" s="6"/>
      <c r="S233" s="6"/>
      <c r="T233" s="6"/>
      <c r="U233" s="6"/>
      <c r="V233" s="6"/>
      <c r="W233" s="6"/>
      <c r="X233" s="78" t="s">
        <v>2312</v>
      </c>
      <c r="Y233" s="6"/>
      <c r="Z233" s="6"/>
    </row>
    <row r="234" ht="105.6" spans="1:26">
      <c r="A234" s="6" t="s">
        <v>2307</v>
      </c>
      <c r="B234" s="6" t="s">
        <v>582</v>
      </c>
      <c r="C234" s="6">
        <v>22151252</v>
      </c>
      <c r="D234" s="6" t="s">
        <v>1867</v>
      </c>
      <c r="E234" s="6"/>
      <c r="F234" s="6"/>
      <c r="G234" s="6"/>
      <c r="H234" s="6"/>
      <c r="I234" s="6"/>
      <c r="J234" s="6"/>
      <c r="K234" s="6"/>
      <c r="L234" s="6"/>
      <c r="M234" s="6"/>
      <c r="N234" s="6"/>
      <c r="O234" s="6"/>
      <c r="P234" s="6"/>
      <c r="Q234" s="6"/>
      <c r="R234" s="6"/>
      <c r="S234" s="6"/>
      <c r="T234" s="6"/>
      <c r="U234" s="6"/>
      <c r="V234" s="6"/>
      <c r="W234" s="6"/>
      <c r="X234" s="78" t="s">
        <v>2313</v>
      </c>
      <c r="Y234" s="6"/>
      <c r="Z234" s="6"/>
    </row>
    <row r="235" ht="211.2" spans="1:26">
      <c r="A235" s="6" t="s">
        <v>2314</v>
      </c>
      <c r="B235" s="6" t="s">
        <v>582</v>
      </c>
      <c r="C235" s="6">
        <v>22151320</v>
      </c>
      <c r="D235" s="6" t="s">
        <v>781</v>
      </c>
      <c r="E235" s="6"/>
      <c r="F235" s="6"/>
      <c r="G235" s="6" t="s">
        <v>2315</v>
      </c>
      <c r="H235" s="6" t="s">
        <v>2252</v>
      </c>
      <c r="I235" s="6">
        <v>2023.06</v>
      </c>
      <c r="J235" s="6" t="s">
        <v>1353</v>
      </c>
      <c r="K235" s="6" t="s">
        <v>2316</v>
      </c>
      <c r="L235" s="6" t="s">
        <v>1781</v>
      </c>
      <c r="M235" s="6"/>
      <c r="N235" s="6"/>
      <c r="O235" s="6"/>
      <c r="P235" s="6"/>
      <c r="Q235" s="6"/>
      <c r="R235" s="6"/>
      <c r="S235" s="6"/>
      <c r="T235" s="6"/>
      <c r="U235" s="6"/>
      <c r="V235" s="6"/>
      <c r="W235" s="6"/>
      <c r="X235" s="6"/>
      <c r="Y235" s="6"/>
      <c r="Z235" s="6"/>
    </row>
    <row r="236" ht="118.8" spans="1:26">
      <c r="A236" s="6" t="s">
        <v>2314</v>
      </c>
      <c r="B236" s="6" t="s">
        <v>582</v>
      </c>
      <c r="C236" s="6">
        <v>22151320</v>
      </c>
      <c r="D236" s="6" t="s">
        <v>781</v>
      </c>
      <c r="E236" s="6"/>
      <c r="F236" s="6"/>
      <c r="G236" s="6" t="s">
        <v>2317</v>
      </c>
      <c r="H236" s="6" t="s">
        <v>2318</v>
      </c>
      <c r="I236" s="6">
        <v>2023.07</v>
      </c>
      <c r="J236" s="6" t="s">
        <v>1358</v>
      </c>
      <c r="K236" s="6" t="s">
        <v>2319</v>
      </c>
      <c r="L236" s="6" t="s">
        <v>1457</v>
      </c>
      <c r="M236" s="6"/>
      <c r="N236" s="6"/>
      <c r="O236" s="6"/>
      <c r="P236" s="6"/>
      <c r="Q236" s="6"/>
      <c r="R236" s="6"/>
      <c r="S236" s="6"/>
      <c r="T236" s="6"/>
      <c r="U236" s="6"/>
      <c r="V236" s="6"/>
      <c r="W236" s="6"/>
      <c r="X236" s="6"/>
      <c r="Y236" s="6"/>
      <c r="Z236" s="6"/>
    </row>
    <row r="237" ht="72" spans="1:26">
      <c r="A237" s="6" t="s">
        <v>2314</v>
      </c>
      <c r="B237" s="6" t="s">
        <v>582</v>
      </c>
      <c r="C237" s="6">
        <v>22151320</v>
      </c>
      <c r="D237" s="6" t="s">
        <v>781</v>
      </c>
      <c r="E237" s="6"/>
      <c r="F237" s="6"/>
      <c r="G237" s="6"/>
      <c r="H237" s="6"/>
      <c r="I237" s="6"/>
      <c r="J237" s="6"/>
      <c r="K237" s="6"/>
      <c r="L237" s="6"/>
      <c r="M237" s="6" t="s">
        <v>2320</v>
      </c>
      <c r="N237" s="6" t="s">
        <v>1399</v>
      </c>
      <c r="O237" s="6" t="s">
        <v>1433</v>
      </c>
      <c r="P237" s="8" t="s">
        <v>2321</v>
      </c>
      <c r="Q237" s="8" t="s">
        <v>2322</v>
      </c>
      <c r="R237" s="6" t="s">
        <v>2323</v>
      </c>
      <c r="S237" s="6"/>
      <c r="T237" s="6"/>
      <c r="U237" s="6"/>
      <c r="V237" s="6"/>
      <c r="W237" s="6"/>
      <c r="X237" s="6"/>
      <c r="Y237" s="6"/>
      <c r="Z237" s="6"/>
    </row>
    <row r="238" ht="171.6" spans="1:26">
      <c r="A238" s="6" t="s">
        <v>2324</v>
      </c>
      <c r="B238" s="6" t="s">
        <v>582</v>
      </c>
      <c r="C238" s="6" t="s">
        <v>2325</v>
      </c>
      <c r="D238" s="6" t="s">
        <v>1362</v>
      </c>
      <c r="E238" s="6"/>
      <c r="F238" s="6"/>
      <c r="G238" s="6" t="s">
        <v>2326</v>
      </c>
      <c r="H238" s="6" t="s">
        <v>2327</v>
      </c>
      <c r="I238" s="6">
        <v>2023.8</v>
      </c>
      <c r="J238" s="6" t="s">
        <v>1831</v>
      </c>
      <c r="K238" s="6" t="s">
        <v>2328</v>
      </c>
      <c r="L238" s="6" t="s">
        <v>1337</v>
      </c>
      <c r="M238" s="6"/>
      <c r="N238" s="6"/>
      <c r="O238" s="6"/>
      <c r="P238" s="6"/>
      <c r="Q238" s="6"/>
      <c r="R238" s="6"/>
      <c r="S238" s="6"/>
      <c r="T238" s="6"/>
      <c r="U238" s="6"/>
      <c r="V238" s="6"/>
      <c r="W238" s="6"/>
      <c r="X238" s="6"/>
      <c r="Y238" s="6"/>
      <c r="Z238" s="6"/>
    </row>
    <row r="239" ht="171.6" spans="1:26">
      <c r="A239" s="6" t="s">
        <v>2329</v>
      </c>
      <c r="B239" s="6" t="s">
        <v>582</v>
      </c>
      <c r="C239" s="6">
        <v>22151341</v>
      </c>
      <c r="D239" s="6" t="s">
        <v>781</v>
      </c>
      <c r="E239" s="6"/>
      <c r="F239" s="6"/>
      <c r="G239" s="6" t="s">
        <v>2330</v>
      </c>
      <c r="H239" s="6" t="s">
        <v>2331</v>
      </c>
      <c r="I239" s="6">
        <v>45139</v>
      </c>
      <c r="J239" s="6" t="s">
        <v>1831</v>
      </c>
      <c r="K239" s="6" t="s">
        <v>2332</v>
      </c>
      <c r="L239" s="6" t="s">
        <v>1337</v>
      </c>
      <c r="M239" s="6"/>
      <c r="N239" s="6"/>
      <c r="O239" s="6"/>
      <c r="P239" s="6"/>
      <c r="Q239" s="6"/>
      <c r="R239" s="6"/>
      <c r="S239" s="6"/>
      <c r="T239" s="6"/>
      <c r="U239" s="6"/>
      <c r="V239" s="6"/>
      <c r="W239" s="6"/>
      <c r="X239" s="6"/>
      <c r="Y239" s="6"/>
      <c r="Z239" s="6"/>
    </row>
    <row r="240" ht="158.4" spans="1:26">
      <c r="A240" s="8" t="s">
        <v>2333</v>
      </c>
      <c r="B240" s="73">
        <v>22151300</v>
      </c>
      <c r="C240" s="8" t="s">
        <v>2334</v>
      </c>
      <c r="D240" s="8" t="s">
        <v>1521</v>
      </c>
      <c r="E240" s="8"/>
      <c r="F240" s="8"/>
      <c r="G240" s="8" t="s">
        <v>2335</v>
      </c>
      <c r="H240" s="8" t="s">
        <v>1364</v>
      </c>
      <c r="I240" s="26">
        <v>45150</v>
      </c>
      <c r="J240" s="8" t="s">
        <v>1517</v>
      </c>
      <c r="K240" s="8" t="s">
        <v>2336</v>
      </c>
      <c r="L240" s="47" t="s">
        <v>1489</v>
      </c>
      <c r="M240" s="8"/>
      <c r="N240" s="8"/>
      <c r="O240" s="8"/>
      <c r="P240" s="8"/>
      <c r="Q240" s="55"/>
      <c r="R240" s="27"/>
      <c r="S240" s="8"/>
      <c r="T240" s="8"/>
      <c r="U240" s="8"/>
      <c r="V240" s="8"/>
      <c r="W240" s="8"/>
      <c r="X240" s="8"/>
      <c r="Y240" s="8"/>
      <c r="Z240" s="8"/>
    </row>
    <row r="241" ht="184.8" spans="1:26">
      <c r="A241" s="8"/>
      <c r="B241" s="27"/>
      <c r="C241" s="8"/>
      <c r="D241" s="8"/>
      <c r="E241" s="8"/>
      <c r="F241" s="8"/>
      <c r="G241" s="8" t="s">
        <v>2337</v>
      </c>
      <c r="H241" s="8" t="s">
        <v>1536</v>
      </c>
      <c r="I241" s="26">
        <v>45097</v>
      </c>
      <c r="J241" s="8" t="s">
        <v>1517</v>
      </c>
      <c r="K241" s="8" t="s">
        <v>2338</v>
      </c>
      <c r="L241" s="47" t="s">
        <v>1796</v>
      </c>
      <c r="M241" s="8"/>
      <c r="N241" s="8"/>
      <c r="O241" s="8"/>
      <c r="P241" s="8"/>
      <c r="Q241" s="55"/>
      <c r="R241" s="27"/>
      <c r="S241" s="8"/>
      <c r="T241" s="8"/>
      <c r="U241" s="8"/>
      <c r="V241" s="8"/>
      <c r="W241" s="8"/>
      <c r="X241" s="8"/>
      <c r="Y241" s="8"/>
      <c r="Z241" s="8"/>
    </row>
    <row r="242" ht="184.8" spans="1:26">
      <c r="A242" s="8" t="s">
        <v>2339</v>
      </c>
      <c r="B242" s="27" t="s">
        <v>2340</v>
      </c>
      <c r="C242" s="8" t="s">
        <v>2334</v>
      </c>
      <c r="D242" s="8" t="s">
        <v>1521</v>
      </c>
      <c r="E242" s="8"/>
      <c r="F242" s="8"/>
      <c r="G242" s="55" t="s">
        <v>2341</v>
      </c>
      <c r="H242" s="8" t="s">
        <v>1935</v>
      </c>
      <c r="I242" s="26">
        <v>45157</v>
      </c>
      <c r="J242" s="8" t="s">
        <v>1517</v>
      </c>
      <c r="K242" s="8" t="s">
        <v>2342</v>
      </c>
      <c r="L242" s="27" t="s">
        <v>1781</v>
      </c>
      <c r="M242" s="8" t="s">
        <v>2343</v>
      </c>
      <c r="N242" s="8" t="s">
        <v>1529</v>
      </c>
      <c r="O242" s="8" t="s">
        <v>1530</v>
      </c>
      <c r="P242" s="8" t="s">
        <v>2344</v>
      </c>
      <c r="Q242" s="8" t="s">
        <v>2345</v>
      </c>
      <c r="R242" s="27" t="s">
        <v>2346</v>
      </c>
      <c r="S242" s="8"/>
      <c r="T242" s="8"/>
      <c r="U242" s="8"/>
      <c r="V242" s="8"/>
      <c r="W242" s="8"/>
      <c r="X242" s="8"/>
      <c r="Y242" s="8"/>
      <c r="Z242" s="8"/>
    </row>
    <row r="243" ht="132" spans="1:26">
      <c r="A243" s="8"/>
      <c r="B243" s="27"/>
      <c r="C243" s="8"/>
      <c r="D243" s="8"/>
      <c r="E243" s="8"/>
      <c r="F243" s="8"/>
      <c r="G243" s="55" t="s">
        <v>2347</v>
      </c>
      <c r="H243" s="8" t="s">
        <v>1364</v>
      </c>
      <c r="I243" s="26">
        <v>45150</v>
      </c>
      <c r="J243" s="8" t="s">
        <v>1517</v>
      </c>
      <c r="K243" s="8" t="s">
        <v>2348</v>
      </c>
      <c r="L243" s="47" t="s">
        <v>1419</v>
      </c>
      <c r="M243" s="8" t="s">
        <v>2349</v>
      </c>
      <c r="N243" s="8" t="s">
        <v>1529</v>
      </c>
      <c r="O243" s="8" t="s">
        <v>1530</v>
      </c>
      <c r="P243" s="8" t="s">
        <v>2350</v>
      </c>
      <c r="Q243" s="8" t="s">
        <v>2351</v>
      </c>
      <c r="R243" s="27" t="s">
        <v>2346</v>
      </c>
      <c r="S243" s="8"/>
      <c r="T243" s="8"/>
      <c r="U243" s="8"/>
      <c r="V243" s="8"/>
      <c r="W243" s="8"/>
      <c r="X243" s="8"/>
      <c r="Y243" s="8"/>
      <c r="Z243" s="8"/>
    </row>
    <row r="244" ht="145.2" spans="1:26">
      <c r="A244" s="8" t="s">
        <v>2352</v>
      </c>
      <c r="B244" s="27" t="s">
        <v>2353</v>
      </c>
      <c r="C244" s="8" t="s">
        <v>2334</v>
      </c>
      <c r="D244" s="8" t="s">
        <v>1521</v>
      </c>
      <c r="E244" s="8"/>
      <c r="F244" s="8"/>
      <c r="G244" s="8" t="s">
        <v>2354</v>
      </c>
      <c r="H244" s="8" t="s">
        <v>2355</v>
      </c>
      <c r="I244" s="26">
        <v>45103</v>
      </c>
      <c r="J244" s="8" t="s">
        <v>1517</v>
      </c>
      <c r="K244" s="8" t="s">
        <v>2356</v>
      </c>
      <c r="L244" s="15" t="s">
        <v>2357</v>
      </c>
      <c r="M244" s="8"/>
      <c r="N244" s="8"/>
      <c r="O244" s="8"/>
      <c r="P244" s="8"/>
      <c r="Q244" s="8"/>
      <c r="R244" s="27"/>
      <c r="S244" s="8"/>
      <c r="T244" s="8"/>
      <c r="U244" s="8"/>
      <c r="V244" s="8"/>
      <c r="W244" s="8"/>
      <c r="X244" s="8"/>
      <c r="Y244" s="8"/>
      <c r="Z244" s="8"/>
    </row>
    <row r="245" ht="145.2" spans="1:26">
      <c r="A245" s="8"/>
      <c r="B245" s="27"/>
      <c r="C245" s="8"/>
      <c r="D245" s="8"/>
      <c r="E245" s="8"/>
      <c r="F245" s="8"/>
      <c r="G245" s="8" t="s">
        <v>2358</v>
      </c>
      <c r="H245" s="8" t="s">
        <v>2359</v>
      </c>
      <c r="I245" s="26">
        <v>45117</v>
      </c>
      <c r="J245" s="8" t="s">
        <v>1517</v>
      </c>
      <c r="K245" s="8" t="s">
        <v>2360</v>
      </c>
      <c r="L245" s="15" t="s">
        <v>1894</v>
      </c>
      <c r="M245" s="8"/>
      <c r="N245" s="8"/>
      <c r="O245" s="8"/>
      <c r="P245" s="8"/>
      <c r="Q245" s="8"/>
      <c r="R245" s="27"/>
      <c r="S245" s="8"/>
      <c r="T245" s="8"/>
      <c r="U245" s="8"/>
      <c r="V245" s="8"/>
      <c r="W245" s="8"/>
      <c r="X245" s="8"/>
      <c r="Y245" s="8"/>
      <c r="Z245" s="8"/>
    </row>
    <row r="246" ht="145.2" spans="1:26">
      <c r="A246" s="8" t="s">
        <v>2361</v>
      </c>
      <c r="B246" s="27" t="s">
        <v>2362</v>
      </c>
      <c r="C246" s="8" t="s">
        <v>2334</v>
      </c>
      <c r="D246" s="8" t="s">
        <v>875</v>
      </c>
      <c r="E246" s="8"/>
      <c r="F246" s="8"/>
      <c r="G246" s="8" t="s">
        <v>2363</v>
      </c>
      <c r="H246" s="8" t="s">
        <v>2364</v>
      </c>
      <c r="I246" s="26">
        <v>45050</v>
      </c>
      <c r="J246" s="8" t="s">
        <v>1517</v>
      </c>
      <c r="K246" s="8" t="s">
        <v>2365</v>
      </c>
      <c r="L246" s="15" t="s">
        <v>2366</v>
      </c>
      <c r="M246" s="8"/>
      <c r="N246" s="8"/>
      <c r="O246" s="8"/>
      <c r="P246" s="8"/>
      <c r="Q246" s="8"/>
      <c r="R246" s="27"/>
      <c r="S246" s="8"/>
      <c r="T246" s="8"/>
      <c r="U246" s="8"/>
      <c r="V246" s="8"/>
      <c r="W246" s="8"/>
      <c r="X246" s="8"/>
      <c r="Y246" s="8"/>
      <c r="Z246" s="8"/>
    </row>
    <row r="247" ht="145.2" spans="1:26">
      <c r="A247" s="8"/>
      <c r="B247" s="27"/>
      <c r="C247" s="8"/>
      <c r="D247" s="8"/>
      <c r="E247" s="8"/>
      <c r="F247" s="8"/>
      <c r="G247" s="55" t="s">
        <v>2367</v>
      </c>
      <c r="H247" s="8" t="s">
        <v>2359</v>
      </c>
      <c r="I247" s="26">
        <v>45117</v>
      </c>
      <c r="J247" s="8" t="s">
        <v>1517</v>
      </c>
      <c r="K247" s="8" t="s">
        <v>2368</v>
      </c>
      <c r="L247" s="47" t="s">
        <v>2110</v>
      </c>
      <c r="M247" s="8"/>
      <c r="N247" s="8"/>
      <c r="O247" s="8"/>
      <c r="P247" s="8"/>
      <c r="Q247" s="8"/>
      <c r="R247" s="27"/>
      <c r="S247" s="8"/>
      <c r="T247" s="8"/>
      <c r="U247" s="8"/>
      <c r="V247" s="8"/>
      <c r="W247" s="8"/>
      <c r="X247" s="8"/>
      <c r="Y247" s="8"/>
      <c r="Z247" s="8"/>
    </row>
    <row r="248" ht="184.8" spans="1:26">
      <c r="A248" s="8" t="s">
        <v>2369</v>
      </c>
      <c r="B248" s="27" t="s">
        <v>2370</v>
      </c>
      <c r="C248" s="8" t="s">
        <v>2334</v>
      </c>
      <c r="D248" s="8" t="s">
        <v>1521</v>
      </c>
      <c r="E248" s="8"/>
      <c r="F248" s="8"/>
      <c r="G248" s="55" t="s">
        <v>2371</v>
      </c>
      <c r="H248" s="8" t="s">
        <v>2372</v>
      </c>
      <c r="I248" s="8"/>
      <c r="J248" s="8" t="s">
        <v>1572</v>
      </c>
      <c r="K248" s="8" t="s">
        <v>2373</v>
      </c>
      <c r="L248" s="47" t="s">
        <v>1457</v>
      </c>
      <c r="M248" s="8" t="s">
        <v>2374</v>
      </c>
      <c r="N248" s="8" t="s">
        <v>1529</v>
      </c>
      <c r="O248" s="8" t="s">
        <v>1530</v>
      </c>
      <c r="P248" s="8" t="s">
        <v>2375</v>
      </c>
      <c r="Q248" s="8" t="s">
        <v>2376</v>
      </c>
      <c r="R248" s="27" t="s">
        <v>2377</v>
      </c>
      <c r="S248" s="8"/>
      <c r="T248" s="8"/>
      <c r="U248" s="8"/>
      <c r="V248" s="8"/>
      <c r="W248" s="8"/>
      <c r="X248" s="8"/>
      <c r="Y248" s="8"/>
      <c r="Z248" s="8"/>
    </row>
    <row r="249" ht="198" spans="1:26">
      <c r="A249" s="8" t="s">
        <v>2378</v>
      </c>
      <c r="B249" s="27" t="s">
        <v>2379</v>
      </c>
      <c r="C249" s="8" t="s">
        <v>2334</v>
      </c>
      <c r="D249" s="8" t="s">
        <v>1521</v>
      </c>
      <c r="E249" s="8"/>
      <c r="F249" s="8"/>
      <c r="G249" s="55" t="s">
        <v>2380</v>
      </c>
      <c r="H249" s="55" t="s">
        <v>2381</v>
      </c>
      <c r="I249" s="8">
        <v>2022.12</v>
      </c>
      <c r="J249" s="8" t="s">
        <v>1517</v>
      </c>
      <c r="K249" s="8" t="s">
        <v>2382</v>
      </c>
      <c r="L249" s="47" t="s">
        <v>2255</v>
      </c>
      <c r="M249" s="8"/>
      <c r="N249" s="8"/>
      <c r="O249" s="8"/>
      <c r="P249" s="8"/>
      <c r="Q249" s="8"/>
      <c r="R249" s="27"/>
      <c r="S249" s="8"/>
      <c r="T249" s="8"/>
      <c r="U249" s="8"/>
      <c r="V249" s="8"/>
      <c r="W249" s="8"/>
      <c r="X249" s="8"/>
      <c r="Y249" s="8"/>
      <c r="Z249" s="8"/>
    </row>
    <row r="250" ht="171.6" spans="1:26">
      <c r="A250" s="8"/>
      <c r="B250" s="27"/>
      <c r="C250" s="8"/>
      <c r="D250" s="8"/>
      <c r="E250" s="8"/>
      <c r="F250" s="8"/>
      <c r="G250" s="55" t="s">
        <v>2383</v>
      </c>
      <c r="H250" s="8" t="s">
        <v>1364</v>
      </c>
      <c r="I250" s="26">
        <v>45150</v>
      </c>
      <c r="J250" s="8" t="s">
        <v>1517</v>
      </c>
      <c r="K250" s="8" t="s">
        <v>2384</v>
      </c>
      <c r="L250" s="47" t="s">
        <v>2110</v>
      </c>
      <c r="M250" s="8"/>
      <c r="N250" s="8"/>
      <c r="O250" s="8"/>
      <c r="P250" s="8"/>
      <c r="Q250" s="8"/>
      <c r="R250" s="27"/>
      <c r="S250" s="8"/>
      <c r="T250" s="8"/>
      <c r="U250" s="8"/>
      <c r="V250" s="8"/>
      <c r="W250" s="8"/>
      <c r="X250" s="8"/>
      <c r="Y250" s="8"/>
      <c r="Z250" s="8"/>
    </row>
    <row r="251" ht="145.2" spans="1:26">
      <c r="A251" s="8" t="s">
        <v>2385</v>
      </c>
      <c r="B251" s="27" t="s">
        <v>2386</v>
      </c>
      <c r="C251" s="8" t="s">
        <v>2334</v>
      </c>
      <c r="D251" s="8" t="s">
        <v>1521</v>
      </c>
      <c r="E251" s="8"/>
      <c r="F251" s="8"/>
      <c r="G251" s="55" t="s">
        <v>2387</v>
      </c>
      <c r="H251" s="8" t="s">
        <v>1798</v>
      </c>
      <c r="I251" s="26">
        <v>45196</v>
      </c>
      <c r="J251" s="8" t="s">
        <v>1572</v>
      </c>
      <c r="K251" s="8" t="s">
        <v>2388</v>
      </c>
      <c r="L251" s="47" t="s">
        <v>1457</v>
      </c>
      <c r="M251" s="8"/>
      <c r="N251" s="8"/>
      <c r="O251" s="8"/>
      <c r="P251" s="8"/>
      <c r="Q251" s="8"/>
      <c r="R251" s="27"/>
      <c r="S251" s="8"/>
      <c r="T251" s="8"/>
      <c r="U251" s="8"/>
      <c r="V251" s="8"/>
      <c r="W251" s="8"/>
      <c r="X251" s="8"/>
      <c r="Y251" s="8"/>
      <c r="Z251" s="8"/>
    </row>
    <row r="252" ht="73.2" spans="1:26">
      <c r="A252" s="8" t="s">
        <v>2389</v>
      </c>
      <c r="B252" s="27" t="s">
        <v>2390</v>
      </c>
      <c r="C252" s="8" t="s">
        <v>2334</v>
      </c>
      <c r="D252" s="8" t="s">
        <v>1552</v>
      </c>
      <c r="E252" s="8"/>
      <c r="F252" s="8"/>
      <c r="G252" s="55"/>
      <c r="H252" s="8"/>
      <c r="I252" s="8"/>
      <c r="J252" s="8"/>
      <c r="K252" s="8"/>
      <c r="L252" s="47"/>
      <c r="M252" s="8" t="s">
        <v>2391</v>
      </c>
      <c r="N252" s="8" t="s">
        <v>1529</v>
      </c>
      <c r="O252" s="8" t="s">
        <v>1530</v>
      </c>
      <c r="P252" s="8" t="s">
        <v>2392</v>
      </c>
      <c r="Q252" s="8" t="s">
        <v>2393</v>
      </c>
      <c r="R252" s="27" t="s">
        <v>1337</v>
      </c>
      <c r="S252" s="8"/>
      <c r="T252" s="8"/>
      <c r="U252" s="8"/>
      <c r="V252" s="8"/>
      <c r="W252" s="8"/>
      <c r="X252" s="8"/>
      <c r="Y252" s="8"/>
      <c r="Z252" s="8"/>
    </row>
    <row r="253" ht="118.8" spans="1:26">
      <c r="A253" s="8" t="s">
        <v>2394</v>
      </c>
      <c r="B253" s="27" t="s">
        <v>2395</v>
      </c>
      <c r="C253" s="8" t="s">
        <v>2334</v>
      </c>
      <c r="D253" s="8" t="s">
        <v>1521</v>
      </c>
      <c r="E253" s="8"/>
      <c r="F253" s="8"/>
      <c r="G253" s="55" t="s">
        <v>2396</v>
      </c>
      <c r="H253" s="8" t="s">
        <v>2397</v>
      </c>
      <c r="I253" s="26">
        <v>45063</v>
      </c>
      <c r="J253" s="8" t="s">
        <v>1517</v>
      </c>
      <c r="K253" s="8" t="s">
        <v>2398</v>
      </c>
      <c r="L253" s="47" t="s">
        <v>1482</v>
      </c>
      <c r="M253" s="8" t="s">
        <v>2399</v>
      </c>
      <c r="N253" s="8" t="s">
        <v>1529</v>
      </c>
      <c r="O253" s="8" t="s">
        <v>1530</v>
      </c>
      <c r="P253" s="8" t="s">
        <v>1892</v>
      </c>
      <c r="Q253" s="8" t="s">
        <v>2400</v>
      </c>
      <c r="R253" s="27" t="s">
        <v>1465</v>
      </c>
      <c r="S253" s="8"/>
      <c r="T253" s="8"/>
      <c r="U253" s="8"/>
      <c r="V253" s="8"/>
      <c r="W253" s="8"/>
      <c r="X253" s="8"/>
      <c r="Y253" s="8"/>
      <c r="Z253" s="8"/>
    </row>
    <row r="254" ht="84" spans="1:26">
      <c r="A254" s="8"/>
      <c r="B254" s="27"/>
      <c r="C254" s="8"/>
      <c r="D254" s="8"/>
      <c r="E254" s="8"/>
      <c r="F254" s="8"/>
      <c r="G254" s="8"/>
      <c r="H254" s="8"/>
      <c r="I254" s="26"/>
      <c r="J254" s="8"/>
      <c r="K254" s="8"/>
      <c r="L254" s="47"/>
      <c r="M254" s="8" t="s">
        <v>2401</v>
      </c>
      <c r="N254" s="8" t="s">
        <v>1529</v>
      </c>
      <c r="O254" s="8" t="s">
        <v>1530</v>
      </c>
      <c r="P254" s="8" t="s">
        <v>2402</v>
      </c>
      <c r="Q254" s="8" t="s">
        <v>2403</v>
      </c>
      <c r="R254" s="27" t="s">
        <v>1489</v>
      </c>
      <c r="S254" s="8"/>
      <c r="T254" s="8"/>
      <c r="U254" s="8"/>
      <c r="V254" s="8"/>
      <c r="W254" s="8"/>
      <c r="X254" s="8"/>
      <c r="Y254" s="8"/>
      <c r="Z254" s="8"/>
    </row>
    <row r="255" ht="85.2" spans="1:26">
      <c r="A255" s="8" t="s">
        <v>2404</v>
      </c>
      <c r="B255" s="27" t="s">
        <v>2405</v>
      </c>
      <c r="C255" s="8" t="s">
        <v>2334</v>
      </c>
      <c r="D255" s="8" t="s">
        <v>875</v>
      </c>
      <c r="E255" s="8"/>
      <c r="F255" s="8"/>
      <c r="G255" s="8"/>
      <c r="H255" s="8"/>
      <c r="I255" s="8"/>
      <c r="J255" s="8"/>
      <c r="K255" s="8"/>
      <c r="L255" s="47"/>
      <c r="M255" s="8" t="s">
        <v>2406</v>
      </c>
      <c r="N255" s="8" t="s">
        <v>1529</v>
      </c>
      <c r="O255" s="8" t="s">
        <v>2407</v>
      </c>
      <c r="P255" s="8" t="s">
        <v>2408</v>
      </c>
      <c r="Q255" s="8" t="s">
        <v>2409</v>
      </c>
      <c r="R255" s="27" t="s">
        <v>2410</v>
      </c>
      <c r="S255" s="8"/>
      <c r="T255" s="8"/>
      <c r="U255" s="8"/>
      <c r="V255" s="8"/>
      <c r="W255" s="8"/>
      <c r="X255" s="8"/>
      <c r="Y255" s="8"/>
      <c r="Z255" s="8"/>
    </row>
    <row r="256" ht="72" spans="1:26">
      <c r="A256" s="8" t="s">
        <v>2411</v>
      </c>
      <c r="B256" s="27" t="s">
        <v>2412</v>
      </c>
      <c r="C256" s="8" t="s">
        <v>2334</v>
      </c>
      <c r="D256" s="8" t="s">
        <v>875</v>
      </c>
      <c r="E256" s="8"/>
      <c r="F256" s="8"/>
      <c r="G256" s="8"/>
      <c r="H256" s="8"/>
      <c r="I256" s="8"/>
      <c r="J256" s="8"/>
      <c r="K256" s="8"/>
      <c r="L256" s="47"/>
      <c r="M256" s="8" t="s">
        <v>2413</v>
      </c>
      <c r="N256" s="8" t="s">
        <v>1529</v>
      </c>
      <c r="O256" s="8" t="s">
        <v>1530</v>
      </c>
      <c r="P256" s="8" t="s">
        <v>2414</v>
      </c>
      <c r="Q256" s="8" t="s">
        <v>2415</v>
      </c>
      <c r="R256" s="27" t="s">
        <v>1457</v>
      </c>
      <c r="S256" s="8"/>
      <c r="T256" s="8"/>
      <c r="U256" s="8"/>
      <c r="V256" s="8"/>
      <c r="W256" s="8"/>
      <c r="X256" s="8"/>
      <c r="Y256" s="8"/>
      <c r="Z256" s="8"/>
    </row>
    <row r="257" ht="369.6" spans="1:26">
      <c r="A257" s="8" t="s">
        <v>2416</v>
      </c>
      <c r="B257" s="27" t="s">
        <v>2417</v>
      </c>
      <c r="C257" s="8" t="s">
        <v>2334</v>
      </c>
      <c r="D257" s="8" t="s">
        <v>1521</v>
      </c>
      <c r="E257" s="8"/>
      <c r="F257" s="8"/>
      <c r="G257" s="8"/>
      <c r="H257" s="8"/>
      <c r="I257" s="8"/>
      <c r="J257" s="8"/>
      <c r="K257" s="8"/>
      <c r="L257" s="47"/>
      <c r="M257" s="8" t="s">
        <v>2418</v>
      </c>
      <c r="N257" s="8" t="s">
        <v>1529</v>
      </c>
      <c r="O257" s="8" t="s">
        <v>1530</v>
      </c>
      <c r="P257" s="8" t="s">
        <v>2419</v>
      </c>
      <c r="Q257" s="8" t="s">
        <v>2420</v>
      </c>
      <c r="R257" s="27" t="s">
        <v>2410</v>
      </c>
      <c r="S257" s="8"/>
      <c r="T257" s="8"/>
      <c r="U257" s="8"/>
      <c r="V257" s="8"/>
      <c r="W257" s="8"/>
      <c r="X257" s="8" t="s">
        <v>2421</v>
      </c>
      <c r="Y257" s="8"/>
      <c r="Z257" s="8"/>
    </row>
    <row r="258" ht="211.2" spans="1:26">
      <c r="A258" s="8" t="s">
        <v>2422</v>
      </c>
      <c r="B258" s="27" t="s">
        <v>2423</v>
      </c>
      <c r="C258" s="8" t="s">
        <v>2334</v>
      </c>
      <c r="D258" s="8" t="s">
        <v>875</v>
      </c>
      <c r="E258" s="8"/>
      <c r="F258" s="8"/>
      <c r="G258" s="55" t="s">
        <v>2424</v>
      </c>
      <c r="H258" s="8" t="s">
        <v>1576</v>
      </c>
      <c r="I258" s="26">
        <v>45017</v>
      </c>
      <c r="J258" s="8" t="s">
        <v>1517</v>
      </c>
      <c r="K258" s="8" t="s">
        <v>2425</v>
      </c>
      <c r="L258" s="15" t="s">
        <v>2426</v>
      </c>
      <c r="M258" s="8"/>
      <c r="N258" s="8"/>
      <c r="O258" s="8"/>
      <c r="P258" s="8"/>
      <c r="Q258" s="8"/>
      <c r="R258" s="27"/>
      <c r="S258" s="8"/>
      <c r="T258" s="8"/>
      <c r="U258" s="8"/>
      <c r="V258" s="8"/>
      <c r="W258" s="8"/>
      <c r="X258" s="8"/>
      <c r="Y258" s="8"/>
      <c r="Z258" s="8"/>
    </row>
    <row r="259" ht="87.6" spans="1:26">
      <c r="A259" s="67" t="s">
        <v>2427</v>
      </c>
      <c r="B259" s="67" t="s">
        <v>1174</v>
      </c>
      <c r="C259" s="67">
        <v>22151400</v>
      </c>
      <c r="D259" s="67" t="s">
        <v>1748</v>
      </c>
      <c r="E259" s="55"/>
      <c r="F259" s="55"/>
      <c r="G259" s="55"/>
      <c r="H259" s="55"/>
      <c r="I259" s="55"/>
      <c r="J259" s="55"/>
      <c r="K259" s="55"/>
      <c r="L259" s="55"/>
      <c r="M259" s="55"/>
      <c r="N259" s="55"/>
      <c r="O259" s="55"/>
      <c r="P259" s="55"/>
      <c r="Q259" s="55"/>
      <c r="R259" s="55"/>
      <c r="S259" s="8" t="s">
        <v>2428</v>
      </c>
      <c r="T259" s="8" t="s">
        <v>2429</v>
      </c>
      <c r="U259" s="8" t="s">
        <v>2430</v>
      </c>
      <c r="V259" s="8" t="s">
        <v>2431</v>
      </c>
      <c r="W259" s="27" t="s">
        <v>1519</v>
      </c>
      <c r="X259" s="55"/>
      <c r="Y259" s="55"/>
      <c r="Z259" s="55"/>
    </row>
    <row r="260" ht="60" spans="1:26">
      <c r="A260" s="67"/>
      <c r="B260" s="67"/>
      <c r="C260" s="67"/>
      <c r="D260" s="67"/>
      <c r="E260" s="55"/>
      <c r="F260" s="55"/>
      <c r="G260" s="55"/>
      <c r="H260" s="55"/>
      <c r="I260" s="55"/>
      <c r="J260" s="55"/>
      <c r="K260" s="55"/>
      <c r="L260" s="55"/>
      <c r="M260" s="55"/>
      <c r="N260" s="55"/>
      <c r="O260" s="55"/>
      <c r="P260" s="55"/>
      <c r="Q260" s="55"/>
      <c r="R260" s="55"/>
      <c r="S260" s="8" t="s">
        <v>2432</v>
      </c>
      <c r="T260" s="8" t="s">
        <v>2433</v>
      </c>
      <c r="U260" s="8" t="s">
        <v>2434</v>
      </c>
      <c r="V260" s="8" t="s">
        <v>2435</v>
      </c>
      <c r="W260" s="27" t="s">
        <v>1482</v>
      </c>
      <c r="X260" s="55"/>
      <c r="Y260" s="55"/>
      <c r="Z260" s="55"/>
    </row>
    <row r="261" ht="60" spans="1:26">
      <c r="A261" s="67"/>
      <c r="B261" s="67"/>
      <c r="C261" s="67"/>
      <c r="D261" s="67"/>
      <c r="E261" s="55"/>
      <c r="F261" s="55"/>
      <c r="G261" s="55"/>
      <c r="H261" s="55"/>
      <c r="I261" s="55"/>
      <c r="J261" s="55"/>
      <c r="K261" s="55"/>
      <c r="L261" s="55"/>
      <c r="M261" s="55"/>
      <c r="N261" s="55"/>
      <c r="O261" s="55"/>
      <c r="P261" s="55"/>
      <c r="Q261" s="55"/>
      <c r="R261" s="55"/>
      <c r="S261" s="8" t="s">
        <v>2436</v>
      </c>
      <c r="T261" s="8" t="s">
        <v>2433</v>
      </c>
      <c r="U261" s="8" t="s">
        <v>2437</v>
      </c>
      <c r="V261" s="8" t="s">
        <v>2438</v>
      </c>
      <c r="W261" s="27" t="s">
        <v>2081</v>
      </c>
      <c r="X261" s="55"/>
      <c r="Y261" s="55"/>
      <c r="Z261" s="55"/>
    </row>
    <row r="262" ht="60" spans="1:26">
      <c r="A262" s="67" t="s">
        <v>2439</v>
      </c>
      <c r="B262" s="67" t="s">
        <v>1174</v>
      </c>
      <c r="C262" s="67">
        <v>22151405</v>
      </c>
      <c r="D262" s="67" t="s">
        <v>1867</v>
      </c>
      <c r="E262" s="55"/>
      <c r="F262" s="55"/>
      <c r="G262" s="55"/>
      <c r="H262" s="55"/>
      <c r="I262" s="55"/>
      <c r="J262" s="55"/>
      <c r="K262" s="55"/>
      <c r="L262" s="55"/>
      <c r="M262" s="55"/>
      <c r="N262" s="55"/>
      <c r="O262" s="55"/>
      <c r="P262" s="55"/>
      <c r="Q262" s="55"/>
      <c r="R262" s="55"/>
      <c r="S262" s="8" t="s">
        <v>2440</v>
      </c>
      <c r="T262" s="8" t="s">
        <v>2433</v>
      </c>
      <c r="U262" s="8" t="s">
        <v>2434</v>
      </c>
      <c r="V262" s="8" t="s">
        <v>2441</v>
      </c>
      <c r="W262" s="8" t="s">
        <v>1445</v>
      </c>
      <c r="X262" s="55"/>
      <c r="Y262" s="55"/>
      <c r="Z262" s="55"/>
    </row>
    <row r="263" ht="60" spans="1:26">
      <c r="A263" s="67"/>
      <c r="B263" s="67"/>
      <c r="C263" s="67"/>
      <c r="D263" s="67"/>
      <c r="E263" s="55"/>
      <c r="F263" s="55"/>
      <c r="G263" s="55"/>
      <c r="H263" s="55"/>
      <c r="I263" s="55"/>
      <c r="J263" s="55"/>
      <c r="K263" s="55"/>
      <c r="L263" s="55"/>
      <c r="M263" s="55"/>
      <c r="N263" s="55"/>
      <c r="O263" s="55"/>
      <c r="P263" s="55"/>
      <c r="Q263" s="55"/>
      <c r="R263" s="55"/>
      <c r="S263" s="8" t="s">
        <v>2442</v>
      </c>
      <c r="T263" s="8" t="s">
        <v>2433</v>
      </c>
      <c r="U263" s="8" t="s">
        <v>2437</v>
      </c>
      <c r="V263" s="8" t="s">
        <v>2438</v>
      </c>
      <c r="W263" s="8" t="s">
        <v>1445</v>
      </c>
      <c r="X263" s="55"/>
      <c r="Y263" s="55"/>
      <c r="Z263" s="55"/>
    </row>
    <row r="264" ht="87.6" spans="1:26">
      <c r="A264" s="67" t="s">
        <v>2443</v>
      </c>
      <c r="B264" s="67" t="s">
        <v>1174</v>
      </c>
      <c r="C264" s="67">
        <v>22151408</v>
      </c>
      <c r="D264" s="67" t="s">
        <v>1695</v>
      </c>
      <c r="E264" s="55"/>
      <c r="F264" s="55"/>
      <c r="G264" s="55"/>
      <c r="H264" s="55"/>
      <c r="I264" s="55"/>
      <c r="J264" s="55"/>
      <c r="K264" s="55"/>
      <c r="L264" s="55"/>
      <c r="M264" s="55"/>
      <c r="N264" s="55"/>
      <c r="O264" s="55"/>
      <c r="P264" s="55"/>
      <c r="Q264" s="55"/>
      <c r="R264" s="55"/>
      <c r="S264" s="8" t="s">
        <v>2444</v>
      </c>
      <c r="T264" s="8" t="s">
        <v>2429</v>
      </c>
      <c r="U264" s="8" t="s">
        <v>2430</v>
      </c>
      <c r="V264" s="8" t="s">
        <v>2445</v>
      </c>
      <c r="W264" s="8" t="s">
        <v>2446</v>
      </c>
      <c r="X264" s="55"/>
      <c r="Y264" s="55"/>
      <c r="Z264" s="55"/>
    </row>
    <row r="265" ht="52.8" spans="1:26">
      <c r="A265" s="67"/>
      <c r="B265" s="67"/>
      <c r="C265" s="67"/>
      <c r="D265" s="67"/>
      <c r="E265" s="55"/>
      <c r="F265" s="55"/>
      <c r="G265" s="55"/>
      <c r="H265" s="55"/>
      <c r="I265" s="55"/>
      <c r="J265" s="55"/>
      <c r="K265" s="55"/>
      <c r="L265" s="55"/>
      <c r="M265" s="55"/>
      <c r="N265" s="55"/>
      <c r="O265" s="55"/>
      <c r="P265" s="55"/>
      <c r="Q265" s="55"/>
      <c r="R265" s="55"/>
      <c r="S265" s="8" t="s">
        <v>2447</v>
      </c>
      <c r="T265" s="8" t="s">
        <v>2433</v>
      </c>
      <c r="U265" s="8" t="s">
        <v>2434</v>
      </c>
      <c r="V265" s="8" t="s">
        <v>2448</v>
      </c>
      <c r="W265" s="8" t="s">
        <v>1894</v>
      </c>
      <c r="X265" s="55"/>
      <c r="Y265" s="55"/>
      <c r="Z265" s="55"/>
    </row>
    <row r="266" ht="198" spans="1:26">
      <c r="A266" s="79" t="s">
        <v>2449</v>
      </c>
      <c r="B266" s="79" t="s">
        <v>1174</v>
      </c>
      <c r="C266" s="79">
        <v>22151409</v>
      </c>
      <c r="D266" s="79" t="s">
        <v>2450</v>
      </c>
      <c r="E266" s="55"/>
      <c r="F266" s="55"/>
      <c r="G266" s="8" t="s">
        <v>2451</v>
      </c>
      <c r="H266" s="8" t="s">
        <v>2452</v>
      </c>
      <c r="I266" s="81">
        <v>45017</v>
      </c>
      <c r="J266" s="8" t="s">
        <v>1517</v>
      </c>
      <c r="K266" s="8" t="s">
        <v>2453</v>
      </c>
      <c r="L266" s="27" t="s">
        <v>2454</v>
      </c>
      <c r="M266" s="55"/>
      <c r="N266" s="55"/>
      <c r="O266" s="55"/>
      <c r="P266" s="55"/>
      <c r="Q266" s="55"/>
      <c r="R266" s="55"/>
      <c r="S266" s="80" t="s">
        <v>2455</v>
      </c>
      <c r="T266" s="88" t="s">
        <v>2456</v>
      </c>
      <c r="U266" s="55" t="s">
        <v>2457</v>
      </c>
      <c r="V266" s="55" t="s">
        <v>2458</v>
      </c>
      <c r="W266" s="55" t="s">
        <v>2081</v>
      </c>
      <c r="X266" s="55"/>
      <c r="Y266" s="55"/>
      <c r="Z266" s="55"/>
    </row>
    <row r="267" ht="184.8" spans="1:26">
      <c r="A267" s="79" t="s">
        <v>2449</v>
      </c>
      <c r="B267" s="79" t="s">
        <v>1174</v>
      </c>
      <c r="C267" s="79">
        <v>22151409</v>
      </c>
      <c r="D267" s="79" t="s">
        <v>2450</v>
      </c>
      <c r="E267" s="55"/>
      <c r="F267" s="55"/>
      <c r="G267" s="8" t="s">
        <v>2459</v>
      </c>
      <c r="H267" s="8" t="s">
        <v>2452</v>
      </c>
      <c r="I267" s="81">
        <v>45017</v>
      </c>
      <c r="J267" s="8" t="s">
        <v>1517</v>
      </c>
      <c r="K267" s="8" t="s">
        <v>2460</v>
      </c>
      <c r="L267" s="27" t="s">
        <v>2461</v>
      </c>
      <c r="M267" s="55"/>
      <c r="N267" s="55"/>
      <c r="O267" s="55"/>
      <c r="P267" s="55"/>
      <c r="Q267" s="55"/>
      <c r="R267" s="55"/>
      <c r="S267" s="80"/>
      <c r="T267" s="88"/>
      <c r="U267" s="55"/>
      <c r="V267" s="55"/>
      <c r="W267" s="55"/>
      <c r="X267" s="55"/>
      <c r="Y267" s="55"/>
      <c r="Z267" s="55"/>
    </row>
    <row r="268" ht="37.2" spans="1:26">
      <c r="A268" s="67" t="s">
        <v>2462</v>
      </c>
      <c r="B268" s="67" t="s">
        <v>1174</v>
      </c>
      <c r="C268" s="67">
        <v>22151410</v>
      </c>
      <c r="D268" s="67"/>
      <c r="E268" s="55"/>
      <c r="F268" s="55"/>
      <c r="G268" s="55"/>
      <c r="H268" s="55"/>
      <c r="I268" s="55"/>
      <c r="J268" s="55"/>
      <c r="K268" s="55"/>
      <c r="L268" s="55"/>
      <c r="M268" s="55"/>
      <c r="N268" s="55"/>
      <c r="O268" s="55"/>
      <c r="P268" s="55"/>
      <c r="Q268" s="55"/>
      <c r="R268" s="55"/>
      <c r="S268" s="55"/>
      <c r="T268" s="55"/>
      <c r="U268" s="55"/>
      <c r="V268" s="55"/>
      <c r="W268" s="55"/>
      <c r="X268" s="55"/>
      <c r="Y268" s="55"/>
      <c r="Z268" s="55"/>
    </row>
    <row r="269" ht="37.2" spans="1:26">
      <c r="A269" s="67" t="s">
        <v>2463</v>
      </c>
      <c r="B269" s="67" t="s">
        <v>1174</v>
      </c>
      <c r="C269" s="67">
        <v>22151411</v>
      </c>
      <c r="D269" s="67"/>
      <c r="E269" s="55"/>
      <c r="F269" s="55"/>
      <c r="G269" s="55"/>
      <c r="H269" s="55"/>
      <c r="I269" s="55"/>
      <c r="J269" s="55"/>
      <c r="K269" s="55"/>
      <c r="L269" s="55"/>
      <c r="M269" s="55"/>
      <c r="N269" s="55"/>
      <c r="O269" s="55"/>
      <c r="P269" s="55"/>
      <c r="Q269" s="55"/>
      <c r="R269" s="55"/>
      <c r="S269" s="55"/>
      <c r="T269" s="55"/>
      <c r="U269" s="55"/>
      <c r="V269" s="55"/>
      <c r="W269" s="55"/>
      <c r="X269" s="55"/>
      <c r="Y269" s="55"/>
      <c r="Z269" s="55"/>
    </row>
    <row r="270" ht="37.2" spans="1:26">
      <c r="A270" s="67" t="s">
        <v>2464</v>
      </c>
      <c r="B270" s="67" t="s">
        <v>1174</v>
      </c>
      <c r="C270" s="67">
        <v>22151412</v>
      </c>
      <c r="D270" s="67"/>
      <c r="E270" s="55"/>
      <c r="F270" s="55"/>
      <c r="G270" s="55"/>
      <c r="H270" s="55"/>
      <c r="I270" s="55"/>
      <c r="J270" s="55"/>
      <c r="K270" s="55"/>
      <c r="L270" s="55"/>
      <c r="M270" s="55"/>
      <c r="N270" s="55"/>
      <c r="O270" s="55"/>
      <c r="P270" s="55"/>
      <c r="Q270" s="55"/>
      <c r="R270" s="55"/>
      <c r="S270" s="55"/>
      <c r="T270" s="55"/>
      <c r="U270" s="55"/>
      <c r="V270" s="55"/>
      <c r="W270" s="55"/>
      <c r="X270" s="55"/>
      <c r="Y270" s="55"/>
      <c r="Z270" s="55"/>
    </row>
    <row r="271" ht="60" spans="1:26">
      <c r="A271" s="67" t="s">
        <v>2465</v>
      </c>
      <c r="B271" s="67" t="s">
        <v>1174</v>
      </c>
      <c r="C271" s="67">
        <v>22151413</v>
      </c>
      <c r="D271" s="67" t="s">
        <v>1748</v>
      </c>
      <c r="E271" s="55"/>
      <c r="F271" s="55"/>
      <c r="G271" s="55"/>
      <c r="H271" s="55"/>
      <c r="I271" s="55"/>
      <c r="J271" s="55"/>
      <c r="K271" s="55"/>
      <c r="L271" s="55"/>
      <c r="M271" s="55"/>
      <c r="N271" s="55"/>
      <c r="O271" s="55"/>
      <c r="P271" s="55"/>
      <c r="Q271" s="55"/>
      <c r="R271" s="55"/>
      <c r="S271" s="6" t="s">
        <v>2466</v>
      </c>
      <c r="T271" s="6" t="s">
        <v>2433</v>
      </c>
      <c r="U271" s="6" t="s">
        <v>2467</v>
      </c>
      <c r="V271" s="6" t="s">
        <v>2468</v>
      </c>
      <c r="W271" s="47" t="s">
        <v>1457</v>
      </c>
      <c r="X271" s="55"/>
      <c r="Y271" s="55"/>
      <c r="Z271" s="55"/>
    </row>
    <row r="272" ht="60" spans="1:26">
      <c r="A272" s="67"/>
      <c r="B272" s="67"/>
      <c r="C272" s="67"/>
      <c r="D272" s="67"/>
      <c r="E272" s="55"/>
      <c r="F272" s="55"/>
      <c r="G272" s="55"/>
      <c r="H272" s="55"/>
      <c r="I272" s="55"/>
      <c r="J272" s="55"/>
      <c r="K272" s="55"/>
      <c r="L272" s="55"/>
      <c r="M272" s="55"/>
      <c r="N272" s="55"/>
      <c r="O272" s="55"/>
      <c r="P272" s="55"/>
      <c r="Q272" s="55"/>
      <c r="R272" s="55"/>
      <c r="S272" s="6" t="s">
        <v>2469</v>
      </c>
      <c r="T272" s="6" t="s">
        <v>2433</v>
      </c>
      <c r="U272" s="6" t="s">
        <v>2467</v>
      </c>
      <c r="V272" s="55" t="s">
        <v>2470</v>
      </c>
      <c r="W272" s="47" t="s">
        <v>2081</v>
      </c>
      <c r="X272" s="55"/>
      <c r="Y272" s="55"/>
      <c r="Z272" s="55"/>
    </row>
    <row r="273" ht="37.2" spans="1:26">
      <c r="A273" s="67" t="s">
        <v>2471</v>
      </c>
      <c r="B273" s="67" t="s">
        <v>1174</v>
      </c>
      <c r="C273" s="67">
        <v>22151414</v>
      </c>
      <c r="D273" s="67"/>
      <c r="E273" s="55"/>
      <c r="F273" s="55"/>
      <c r="G273" s="55"/>
      <c r="H273" s="55"/>
      <c r="I273" s="55"/>
      <c r="J273" s="55"/>
      <c r="K273" s="55"/>
      <c r="L273" s="55"/>
      <c r="M273" s="55"/>
      <c r="N273" s="55"/>
      <c r="O273" s="55"/>
      <c r="P273" s="55"/>
      <c r="Q273" s="55"/>
      <c r="R273" s="55"/>
      <c r="S273" s="55"/>
      <c r="T273" s="55"/>
      <c r="U273" s="55"/>
      <c r="V273" s="55"/>
      <c r="W273" s="55"/>
      <c r="X273" s="55"/>
      <c r="Y273" s="55"/>
      <c r="Z273" s="55"/>
    </row>
    <row r="274" ht="37.2" spans="1:26">
      <c r="A274" s="67" t="s">
        <v>2472</v>
      </c>
      <c r="B274" s="67" t="s">
        <v>1174</v>
      </c>
      <c r="C274" s="67">
        <v>22151415</v>
      </c>
      <c r="D274" s="67"/>
      <c r="E274" s="55"/>
      <c r="F274" s="55"/>
      <c r="G274" s="55"/>
      <c r="H274" s="55"/>
      <c r="I274" s="55"/>
      <c r="J274" s="55"/>
      <c r="K274" s="55"/>
      <c r="L274" s="55"/>
      <c r="M274" s="55"/>
      <c r="N274" s="55"/>
      <c r="O274" s="55"/>
      <c r="P274" s="55"/>
      <c r="Q274" s="55"/>
      <c r="R274" s="55"/>
      <c r="S274" s="55"/>
      <c r="T274" s="55"/>
      <c r="U274" s="55"/>
      <c r="V274" s="55"/>
      <c r="W274" s="55"/>
      <c r="X274" s="55"/>
      <c r="Y274" s="55"/>
      <c r="Z274" s="55"/>
    </row>
    <row r="275" ht="37.2" spans="1:26">
      <c r="A275" s="67" t="s">
        <v>2473</v>
      </c>
      <c r="B275" s="67" t="s">
        <v>1174</v>
      </c>
      <c r="C275" s="67">
        <v>22151416</v>
      </c>
      <c r="D275" s="67"/>
      <c r="E275" s="55"/>
      <c r="F275" s="55"/>
      <c r="G275" s="55"/>
      <c r="H275" s="55"/>
      <c r="I275" s="55"/>
      <c r="J275" s="55"/>
      <c r="K275" s="55"/>
      <c r="L275" s="55"/>
      <c r="M275" s="55"/>
      <c r="N275" s="55"/>
      <c r="O275" s="55"/>
      <c r="P275" s="55"/>
      <c r="Q275" s="55"/>
      <c r="R275" s="55"/>
      <c r="S275" s="55"/>
      <c r="T275" s="55"/>
      <c r="U275" s="55"/>
      <c r="V275" s="55"/>
      <c r="W275" s="55"/>
      <c r="X275" s="55"/>
      <c r="Y275" s="55"/>
      <c r="Z275" s="55"/>
    </row>
    <row r="276" ht="37.2" spans="1:26">
      <c r="A276" s="67" t="s">
        <v>2474</v>
      </c>
      <c r="B276" s="67" t="s">
        <v>1174</v>
      </c>
      <c r="C276" s="67">
        <v>22151417</v>
      </c>
      <c r="D276" s="67"/>
      <c r="E276" s="55"/>
      <c r="F276" s="55"/>
      <c r="G276" s="55"/>
      <c r="H276" s="55"/>
      <c r="I276" s="55"/>
      <c r="J276" s="55"/>
      <c r="K276" s="55"/>
      <c r="L276" s="55"/>
      <c r="M276" s="55"/>
      <c r="N276" s="55"/>
      <c r="O276" s="55"/>
      <c r="P276" s="55"/>
      <c r="Q276" s="55"/>
      <c r="R276" s="55"/>
      <c r="S276" s="55"/>
      <c r="T276" s="55"/>
      <c r="U276" s="55"/>
      <c r="V276" s="55"/>
      <c r="W276" s="55"/>
      <c r="X276" s="55"/>
      <c r="Y276" s="55"/>
      <c r="Z276" s="55"/>
    </row>
    <row r="277" ht="75.6" spans="1:26">
      <c r="A277" s="67" t="s">
        <v>2475</v>
      </c>
      <c r="B277" s="67" t="s">
        <v>1174</v>
      </c>
      <c r="C277" s="67">
        <v>22151418</v>
      </c>
      <c r="D277" s="67" t="s">
        <v>1748</v>
      </c>
      <c r="E277" s="55"/>
      <c r="F277" s="55"/>
      <c r="G277" s="55"/>
      <c r="H277" s="55"/>
      <c r="I277" s="55"/>
      <c r="J277" s="55"/>
      <c r="K277" s="55"/>
      <c r="L277" s="55"/>
      <c r="M277" s="55"/>
      <c r="N277" s="55"/>
      <c r="O277" s="55"/>
      <c r="P277" s="55"/>
      <c r="Q277" s="55"/>
      <c r="R277" s="55"/>
      <c r="S277" s="6" t="s">
        <v>2476</v>
      </c>
      <c r="T277" s="7" t="s">
        <v>2477</v>
      </c>
      <c r="U277" s="6" t="s">
        <v>2478</v>
      </c>
      <c r="V277" s="6" t="s">
        <v>2479</v>
      </c>
      <c r="W277" s="15" t="s">
        <v>1343</v>
      </c>
      <c r="X277" s="55"/>
      <c r="Y277" s="55"/>
      <c r="Z277" s="55"/>
    </row>
    <row r="278" ht="60" spans="1:26">
      <c r="A278" s="67"/>
      <c r="B278" s="67"/>
      <c r="C278" s="67"/>
      <c r="D278" s="67"/>
      <c r="E278" s="55"/>
      <c r="F278" s="55"/>
      <c r="G278" s="55"/>
      <c r="H278" s="55"/>
      <c r="I278" s="55"/>
      <c r="J278" s="55"/>
      <c r="K278" s="55"/>
      <c r="L278" s="55"/>
      <c r="M278" s="55"/>
      <c r="N278" s="55"/>
      <c r="O278" s="55"/>
      <c r="P278" s="55"/>
      <c r="Q278" s="55"/>
      <c r="R278" s="55"/>
      <c r="S278" s="8" t="s">
        <v>2480</v>
      </c>
      <c r="T278" s="8" t="s">
        <v>2481</v>
      </c>
      <c r="U278" s="80" t="s">
        <v>2482</v>
      </c>
      <c r="V278" s="80" t="s">
        <v>2483</v>
      </c>
      <c r="W278" s="15" t="s">
        <v>2093</v>
      </c>
      <c r="X278" s="55"/>
      <c r="Y278" s="55"/>
      <c r="Z278" s="55"/>
    </row>
    <row r="279" ht="74.4" spans="1:26">
      <c r="A279" s="67"/>
      <c r="B279" s="67"/>
      <c r="C279" s="67"/>
      <c r="D279" s="67"/>
      <c r="E279" s="55"/>
      <c r="F279" s="55"/>
      <c r="G279" s="55"/>
      <c r="H279" s="55"/>
      <c r="I279" s="55"/>
      <c r="J279" s="55"/>
      <c r="K279" s="55"/>
      <c r="L279" s="55"/>
      <c r="M279" s="55"/>
      <c r="N279" s="55"/>
      <c r="O279" s="55"/>
      <c r="P279" s="55"/>
      <c r="Q279" s="55"/>
      <c r="R279" s="55"/>
      <c r="S279" s="6" t="s">
        <v>2484</v>
      </c>
      <c r="T279" s="6" t="s">
        <v>2485</v>
      </c>
      <c r="U279" s="6" t="s">
        <v>2486</v>
      </c>
      <c r="V279" s="6" t="s">
        <v>2475</v>
      </c>
      <c r="W279" s="15" t="s">
        <v>2487</v>
      </c>
      <c r="X279" s="55"/>
      <c r="Y279" s="55"/>
      <c r="Z279" s="55"/>
    </row>
    <row r="280" ht="37.2" spans="1:26">
      <c r="A280" s="67" t="s">
        <v>2488</v>
      </c>
      <c r="B280" s="67" t="s">
        <v>1174</v>
      </c>
      <c r="C280" s="67">
        <v>22151419</v>
      </c>
      <c r="D280" s="67" t="s">
        <v>1748</v>
      </c>
      <c r="E280" s="55"/>
      <c r="F280" s="55"/>
      <c r="G280" s="55"/>
      <c r="H280" s="55"/>
      <c r="I280" s="55"/>
      <c r="J280" s="55"/>
      <c r="K280" s="55"/>
      <c r="L280" s="55"/>
      <c r="M280" s="55"/>
      <c r="N280" s="55"/>
      <c r="O280" s="55"/>
      <c r="P280" s="55"/>
      <c r="Q280" s="55"/>
      <c r="R280" s="55"/>
      <c r="S280" s="55"/>
      <c r="T280" s="55"/>
      <c r="U280" s="55"/>
      <c r="V280" s="55"/>
      <c r="W280" s="55"/>
      <c r="X280" s="55"/>
      <c r="Y280" s="55"/>
      <c r="Z280" s="55"/>
    </row>
    <row r="281" ht="60" spans="1:26">
      <c r="A281" s="67" t="s">
        <v>2489</v>
      </c>
      <c r="B281" s="67" t="s">
        <v>1174</v>
      </c>
      <c r="C281" s="67">
        <v>22151420</v>
      </c>
      <c r="D281" s="67" t="s">
        <v>1748</v>
      </c>
      <c r="E281" s="55"/>
      <c r="F281" s="55"/>
      <c r="G281" s="80" t="s">
        <v>2451</v>
      </c>
      <c r="H281" s="80" t="s">
        <v>2452</v>
      </c>
      <c r="I281" s="81">
        <v>45017</v>
      </c>
      <c r="J281" s="80" t="s">
        <v>1517</v>
      </c>
      <c r="K281" s="80" t="s">
        <v>2453</v>
      </c>
      <c r="L281" s="82" t="s">
        <v>1706</v>
      </c>
      <c r="M281" s="55"/>
      <c r="N281" s="55"/>
      <c r="O281" s="55"/>
      <c r="P281" s="55"/>
      <c r="Q281" s="55"/>
      <c r="R281" s="55"/>
      <c r="S281" s="80" t="s">
        <v>2455</v>
      </c>
      <c r="T281" s="89" t="s">
        <v>2456</v>
      </c>
      <c r="U281" s="80" t="s">
        <v>2490</v>
      </c>
      <c r="V281" s="80" t="s">
        <v>2491</v>
      </c>
      <c r="W281" s="82" t="s">
        <v>1457</v>
      </c>
      <c r="X281" s="55"/>
      <c r="Y281" s="55"/>
      <c r="Z281" s="55"/>
    </row>
    <row r="282" ht="60" spans="1:26">
      <c r="A282" s="67"/>
      <c r="B282" s="67"/>
      <c r="C282" s="67"/>
      <c r="D282" s="67"/>
      <c r="E282" s="55"/>
      <c r="F282" s="55"/>
      <c r="G282" s="80"/>
      <c r="H282" s="80"/>
      <c r="I282" s="81"/>
      <c r="J282" s="80"/>
      <c r="K282" s="80"/>
      <c r="L282" s="82"/>
      <c r="M282" s="55"/>
      <c r="N282" s="55"/>
      <c r="O282" s="55"/>
      <c r="P282" s="55"/>
      <c r="Q282" s="55"/>
      <c r="R282" s="55"/>
      <c r="S282" s="80" t="s">
        <v>2492</v>
      </c>
      <c r="T282" s="80" t="s">
        <v>2493</v>
      </c>
      <c r="U282" s="80" t="s">
        <v>2437</v>
      </c>
      <c r="V282" s="8" t="s">
        <v>2438</v>
      </c>
      <c r="W282" s="82" t="s">
        <v>1457</v>
      </c>
      <c r="X282" s="55"/>
      <c r="Y282" s="55"/>
      <c r="Z282" s="55"/>
    </row>
    <row r="283" ht="37.2" spans="1:26">
      <c r="A283" s="67" t="s">
        <v>2494</v>
      </c>
      <c r="B283" s="67" t="s">
        <v>1174</v>
      </c>
      <c r="C283" s="67">
        <v>22151421</v>
      </c>
      <c r="D283" s="67"/>
      <c r="E283" s="55"/>
      <c r="F283" s="55"/>
      <c r="G283" s="55"/>
      <c r="H283" s="55"/>
      <c r="I283" s="55"/>
      <c r="J283" s="55"/>
      <c r="K283" s="55"/>
      <c r="L283" s="55"/>
      <c r="M283" s="55"/>
      <c r="N283" s="55"/>
      <c r="O283" s="55"/>
      <c r="P283" s="55"/>
      <c r="Q283" s="55"/>
      <c r="R283" s="55"/>
      <c r="S283" s="55"/>
      <c r="T283" s="55"/>
      <c r="U283" s="55"/>
      <c r="V283" s="55"/>
      <c r="W283" s="55"/>
      <c r="X283" s="55"/>
      <c r="Y283" s="55"/>
      <c r="Z283" s="55"/>
    </row>
    <row r="284" ht="37.2" spans="1:26">
      <c r="A284" s="67" t="s">
        <v>2495</v>
      </c>
      <c r="B284" s="67" t="s">
        <v>1174</v>
      </c>
      <c r="C284" s="67">
        <v>22151422</v>
      </c>
      <c r="D284" s="67"/>
      <c r="E284" s="55"/>
      <c r="F284" s="55"/>
      <c r="G284" s="55"/>
      <c r="H284" s="55"/>
      <c r="I284" s="55"/>
      <c r="J284" s="55"/>
      <c r="K284" s="55"/>
      <c r="L284" s="55"/>
      <c r="M284" s="55"/>
      <c r="N284" s="55"/>
      <c r="O284" s="55"/>
      <c r="P284" s="55"/>
      <c r="Q284" s="55"/>
      <c r="R284" s="55"/>
      <c r="S284" s="55"/>
      <c r="T284" s="55"/>
      <c r="U284" s="55"/>
      <c r="V284" s="55"/>
      <c r="W284" s="55"/>
      <c r="X284" s="55"/>
      <c r="Y284" s="55"/>
      <c r="Z284" s="55"/>
    </row>
    <row r="285" ht="60" spans="1:26">
      <c r="A285" s="67" t="s">
        <v>2496</v>
      </c>
      <c r="B285" s="67" t="s">
        <v>1174</v>
      </c>
      <c r="C285" s="67">
        <v>22151424</v>
      </c>
      <c r="D285" s="67"/>
      <c r="E285" s="67"/>
      <c r="F285" s="67"/>
      <c r="G285" s="67"/>
      <c r="H285" s="67"/>
      <c r="I285" s="67"/>
      <c r="J285" s="67"/>
      <c r="K285" s="67"/>
      <c r="L285" s="67"/>
      <c r="M285" s="67"/>
      <c r="N285" s="67"/>
      <c r="O285" s="67"/>
      <c r="P285" s="67"/>
      <c r="Q285" s="67"/>
      <c r="R285" s="67"/>
      <c r="S285" s="6" t="s">
        <v>2469</v>
      </c>
      <c r="T285" s="6" t="s">
        <v>2433</v>
      </c>
      <c r="U285" s="6" t="s">
        <v>2467</v>
      </c>
      <c r="V285" s="80" t="s">
        <v>2435</v>
      </c>
      <c r="W285" s="82" t="s">
        <v>1457</v>
      </c>
      <c r="X285" s="67"/>
      <c r="Y285" s="67"/>
      <c r="Z285" s="67"/>
    </row>
    <row r="286" ht="115.2" spans="1:26">
      <c r="A286" s="67"/>
      <c r="B286" s="67"/>
      <c r="C286" s="67"/>
      <c r="D286" s="67"/>
      <c r="E286" s="67"/>
      <c r="F286" s="67"/>
      <c r="G286" s="67"/>
      <c r="H286" s="67"/>
      <c r="I286" s="67"/>
      <c r="J286" s="67"/>
      <c r="K286" s="67"/>
      <c r="L286" s="67"/>
      <c r="M286" s="67"/>
      <c r="N286" s="67"/>
      <c r="O286" s="67"/>
      <c r="P286" s="67"/>
      <c r="Q286" s="67"/>
      <c r="R286" s="67"/>
      <c r="S286" s="80" t="s">
        <v>2497</v>
      </c>
      <c r="T286" s="80" t="s">
        <v>2498</v>
      </c>
      <c r="U286" s="80" t="s">
        <v>2499</v>
      </c>
      <c r="V286" s="80" t="s">
        <v>2500</v>
      </c>
      <c r="W286" s="82" t="s">
        <v>1465</v>
      </c>
      <c r="X286" s="67"/>
      <c r="Y286" s="67"/>
      <c r="Z286" s="67"/>
    </row>
    <row r="287" ht="60" spans="1:26">
      <c r="A287" s="67"/>
      <c r="B287" s="67"/>
      <c r="C287" s="67"/>
      <c r="D287" s="67"/>
      <c r="E287" s="67"/>
      <c r="F287" s="67"/>
      <c r="G287" s="67"/>
      <c r="H287" s="67"/>
      <c r="I287" s="67"/>
      <c r="J287" s="67"/>
      <c r="K287" s="67"/>
      <c r="L287" s="67"/>
      <c r="M287" s="67"/>
      <c r="N287" s="67"/>
      <c r="O287" s="67"/>
      <c r="P287" s="67"/>
      <c r="Q287" s="67"/>
      <c r="R287" s="67"/>
      <c r="S287" s="8" t="s">
        <v>2480</v>
      </c>
      <c r="T287" s="8" t="s">
        <v>2481</v>
      </c>
      <c r="U287" s="80" t="s">
        <v>2482</v>
      </c>
      <c r="V287" s="80" t="s">
        <v>2483</v>
      </c>
      <c r="W287" s="82" t="s">
        <v>1445</v>
      </c>
      <c r="X287" s="67"/>
      <c r="Y287" s="67"/>
      <c r="Z287" s="67"/>
    </row>
    <row r="288" ht="60" spans="1:26">
      <c r="A288" s="67"/>
      <c r="B288" s="67"/>
      <c r="C288" s="67"/>
      <c r="D288" s="67"/>
      <c r="E288" s="67"/>
      <c r="F288" s="67"/>
      <c r="G288" s="67"/>
      <c r="H288" s="67"/>
      <c r="I288" s="67"/>
      <c r="J288" s="67"/>
      <c r="K288" s="67"/>
      <c r="L288" s="67"/>
      <c r="M288" s="67"/>
      <c r="N288" s="67"/>
      <c r="O288" s="67"/>
      <c r="P288" s="67"/>
      <c r="Q288" s="67"/>
      <c r="R288" s="67"/>
      <c r="S288" s="6" t="s">
        <v>2466</v>
      </c>
      <c r="T288" s="6" t="s">
        <v>2433</v>
      </c>
      <c r="U288" s="6" t="s">
        <v>2467</v>
      </c>
      <c r="V288" s="80" t="s">
        <v>2501</v>
      </c>
      <c r="W288" s="82" t="s">
        <v>1482</v>
      </c>
      <c r="X288" s="67"/>
      <c r="Y288" s="67"/>
      <c r="Z288" s="67"/>
    </row>
    <row r="289" ht="198" spans="1:26">
      <c r="A289" s="79" t="s">
        <v>2502</v>
      </c>
      <c r="B289" s="79" t="s">
        <v>1174</v>
      </c>
      <c r="C289" s="79">
        <v>22151425</v>
      </c>
      <c r="D289" s="79" t="s">
        <v>1748</v>
      </c>
      <c r="E289" s="55"/>
      <c r="F289" s="55"/>
      <c r="G289" s="80" t="s">
        <v>2451</v>
      </c>
      <c r="H289" s="80" t="s">
        <v>2452</v>
      </c>
      <c r="I289" s="81">
        <v>45017</v>
      </c>
      <c r="J289" s="80" t="s">
        <v>1517</v>
      </c>
      <c r="K289" s="80" t="s">
        <v>2453</v>
      </c>
      <c r="L289" s="83" t="s">
        <v>2503</v>
      </c>
      <c r="M289" s="55"/>
      <c r="N289" s="55"/>
      <c r="O289" s="55"/>
      <c r="P289" s="55"/>
      <c r="Q289" s="55"/>
      <c r="R289" s="55"/>
      <c r="S289" s="80" t="s">
        <v>2455</v>
      </c>
      <c r="T289" s="89" t="s">
        <v>2456</v>
      </c>
      <c r="U289" s="80" t="s">
        <v>2490</v>
      </c>
      <c r="V289" s="80" t="s">
        <v>2491</v>
      </c>
      <c r="W289" s="82" t="s">
        <v>1445</v>
      </c>
      <c r="X289" s="55"/>
      <c r="Y289" s="55"/>
      <c r="Z289" s="55"/>
    </row>
    <row r="290" ht="184.8" spans="1:26">
      <c r="A290" s="79" t="s">
        <v>2502</v>
      </c>
      <c r="B290" s="79" t="s">
        <v>1174</v>
      </c>
      <c r="C290" s="79">
        <v>22151425</v>
      </c>
      <c r="D290" s="79" t="s">
        <v>1748</v>
      </c>
      <c r="E290" s="55"/>
      <c r="F290" s="55"/>
      <c r="G290" s="80" t="s">
        <v>2459</v>
      </c>
      <c r="H290" s="80" t="s">
        <v>2452</v>
      </c>
      <c r="I290" s="81">
        <v>45017</v>
      </c>
      <c r="J290" s="80" t="s">
        <v>1517</v>
      </c>
      <c r="K290" s="80" t="s">
        <v>2460</v>
      </c>
      <c r="L290" s="80" t="s">
        <v>2504</v>
      </c>
      <c r="M290" s="55"/>
      <c r="N290" s="55"/>
      <c r="O290" s="55"/>
      <c r="P290" s="55"/>
      <c r="Q290" s="55"/>
      <c r="R290" s="55"/>
      <c r="S290" s="80" t="s">
        <v>2480</v>
      </c>
      <c r="T290" s="80" t="s">
        <v>2481</v>
      </c>
      <c r="U290" s="80" t="s">
        <v>2482</v>
      </c>
      <c r="V290" s="80" t="s">
        <v>2483</v>
      </c>
      <c r="W290" s="82" t="s">
        <v>1482</v>
      </c>
      <c r="X290" s="55"/>
      <c r="Y290" s="55"/>
      <c r="Z290" s="55"/>
    </row>
    <row r="291" ht="64.8" spans="1:26">
      <c r="A291" s="67" t="s">
        <v>2505</v>
      </c>
      <c r="B291" s="67" t="s">
        <v>1174</v>
      </c>
      <c r="C291" s="67">
        <v>22151426</v>
      </c>
      <c r="D291" s="67" t="s">
        <v>1695</v>
      </c>
      <c r="E291" s="55"/>
      <c r="F291" s="55"/>
      <c r="G291" s="6" t="s">
        <v>2506</v>
      </c>
      <c r="H291" s="6" t="s">
        <v>2507</v>
      </c>
      <c r="I291" s="84">
        <v>44835</v>
      </c>
      <c r="J291" s="6" t="s">
        <v>2508</v>
      </c>
      <c r="K291" s="6" t="s">
        <v>2509</v>
      </c>
      <c r="L291" s="6" t="s">
        <v>2510</v>
      </c>
      <c r="M291" s="6" t="s">
        <v>2511</v>
      </c>
      <c r="N291" s="6" t="s">
        <v>1399</v>
      </c>
      <c r="O291" s="6" t="s">
        <v>2512</v>
      </c>
      <c r="P291" s="6" t="s">
        <v>2513</v>
      </c>
      <c r="Q291" s="6" t="s">
        <v>2514</v>
      </c>
      <c r="R291" s="6" t="s">
        <v>2323</v>
      </c>
      <c r="S291" s="55"/>
      <c r="T291" s="55"/>
      <c r="U291" s="55"/>
      <c r="V291" s="55"/>
      <c r="W291" s="55"/>
      <c r="X291" s="55"/>
      <c r="Y291" s="55"/>
      <c r="Z291" s="55"/>
    </row>
    <row r="292" ht="79.2" spans="1:26">
      <c r="A292" s="67"/>
      <c r="B292" s="67"/>
      <c r="C292" s="67"/>
      <c r="D292" s="67"/>
      <c r="E292" s="55"/>
      <c r="F292" s="55"/>
      <c r="G292" s="6"/>
      <c r="H292" s="6"/>
      <c r="I292" s="84"/>
      <c r="J292" s="6"/>
      <c r="K292" s="6"/>
      <c r="L292" s="6"/>
      <c r="M292" s="6" t="s">
        <v>2515</v>
      </c>
      <c r="N292" s="6" t="s">
        <v>1399</v>
      </c>
      <c r="O292" s="6" t="s">
        <v>1433</v>
      </c>
      <c r="P292" s="6" t="s">
        <v>2516</v>
      </c>
      <c r="Q292" s="6" t="s">
        <v>2517</v>
      </c>
      <c r="R292" s="6" t="s">
        <v>2518</v>
      </c>
      <c r="S292" s="55"/>
      <c r="T292" s="55"/>
      <c r="U292" s="55"/>
      <c r="V292" s="55"/>
      <c r="W292" s="55"/>
      <c r="X292" s="55"/>
      <c r="Y292" s="55"/>
      <c r="Z292" s="55"/>
    </row>
    <row r="293" ht="91.2" spans="1:26">
      <c r="A293" s="67"/>
      <c r="B293" s="67"/>
      <c r="C293" s="67"/>
      <c r="D293" s="67"/>
      <c r="E293" s="55"/>
      <c r="F293" s="55"/>
      <c r="G293" s="6"/>
      <c r="H293" s="6"/>
      <c r="I293" s="84"/>
      <c r="J293" s="6"/>
      <c r="K293" s="6"/>
      <c r="L293" s="6"/>
      <c r="M293" s="6" t="s">
        <v>2519</v>
      </c>
      <c r="N293" s="6" t="s">
        <v>1399</v>
      </c>
      <c r="O293" s="6" t="s">
        <v>2520</v>
      </c>
      <c r="P293" s="6" t="s">
        <v>2521</v>
      </c>
      <c r="Q293" s="6" t="s">
        <v>2522</v>
      </c>
      <c r="R293" s="6" t="s">
        <v>2523</v>
      </c>
      <c r="S293" s="55"/>
      <c r="T293" s="55"/>
      <c r="U293" s="55"/>
      <c r="V293" s="55"/>
      <c r="W293" s="55"/>
      <c r="X293" s="55"/>
      <c r="Y293" s="55"/>
      <c r="Z293" s="55"/>
    </row>
    <row r="294" ht="79.2" spans="1:26">
      <c r="A294" s="67"/>
      <c r="B294" s="67"/>
      <c r="C294" s="67"/>
      <c r="D294" s="67"/>
      <c r="E294" s="55"/>
      <c r="F294" s="55"/>
      <c r="G294" s="6"/>
      <c r="H294" s="6"/>
      <c r="I294" s="84"/>
      <c r="J294" s="6"/>
      <c r="K294" s="6"/>
      <c r="L294" s="6"/>
      <c r="M294" s="6" t="s">
        <v>2524</v>
      </c>
      <c r="N294" s="6" t="s">
        <v>1399</v>
      </c>
      <c r="O294" s="6" t="s">
        <v>1433</v>
      </c>
      <c r="P294" s="6" t="s">
        <v>2521</v>
      </c>
      <c r="Q294" s="6" t="s">
        <v>2525</v>
      </c>
      <c r="R294" s="6" t="s">
        <v>2526</v>
      </c>
      <c r="S294" s="55"/>
      <c r="T294" s="55"/>
      <c r="U294" s="55"/>
      <c r="V294" s="55"/>
      <c r="W294" s="55"/>
      <c r="X294" s="55"/>
      <c r="Y294" s="55"/>
      <c r="Z294" s="55"/>
    </row>
    <row r="295" ht="79.2" spans="1:26">
      <c r="A295" s="67" t="s">
        <v>2527</v>
      </c>
      <c r="B295" s="67" t="s">
        <v>1174</v>
      </c>
      <c r="C295" s="67">
        <v>22151429</v>
      </c>
      <c r="D295" s="67" t="s">
        <v>1695</v>
      </c>
      <c r="E295" s="55"/>
      <c r="F295" s="55"/>
      <c r="G295" s="80" t="s">
        <v>2528</v>
      </c>
      <c r="H295" s="80" t="s">
        <v>2529</v>
      </c>
      <c r="I295" s="81">
        <v>45017</v>
      </c>
      <c r="J295" s="80" t="s">
        <v>2302</v>
      </c>
      <c r="K295" s="80" t="s">
        <v>2530</v>
      </c>
      <c r="L295" s="82" t="s">
        <v>2531</v>
      </c>
      <c r="M295" s="80" t="s">
        <v>2532</v>
      </c>
      <c r="N295" s="80" t="s">
        <v>1529</v>
      </c>
      <c r="O295" s="80" t="s">
        <v>1530</v>
      </c>
      <c r="P295" s="6" t="s">
        <v>2521</v>
      </c>
      <c r="Q295" s="6" t="s">
        <v>2525</v>
      </c>
      <c r="R295" s="6" t="s">
        <v>2533</v>
      </c>
      <c r="S295" s="55"/>
      <c r="T295" s="55"/>
      <c r="U295" s="55"/>
      <c r="V295" s="55"/>
      <c r="W295" s="55"/>
      <c r="X295" s="55"/>
      <c r="Y295" s="55"/>
      <c r="Z295" s="55"/>
    </row>
    <row r="296" ht="60" spans="1:26">
      <c r="A296" s="67"/>
      <c r="B296" s="67"/>
      <c r="C296" s="67"/>
      <c r="D296" s="67"/>
      <c r="E296" s="55"/>
      <c r="F296" s="55"/>
      <c r="G296" s="80"/>
      <c r="H296" s="80"/>
      <c r="I296" s="81"/>
      <c r="J296" s="80"/>
      <c r="K296" s="80"/>
      <c r="L296" s="82"/>
      <c r="M296" s="80" t="s">
        <v>2534</v>
      </c>
      <c r="N296" s="80" t="s">
        <v>1529</v>
      </c>
      <c r="O296" s="80" t="s">
        <v>1530</v>
      </c>
      <c r="P296" s="80" t="s">
        <v>2535</v>
      </c>
      <c r="Q296" s="80" t="s">
        <v>2536</v>
      </c>
      <c r="R296" s="6" t="s">
        <v>2537</v>
      </c>
      <c r="S296" s="55"/>
      <c r="T296" s="55"/>
      <c r="U296" s="55"/>
      <c r="V296" s="55"/>
      <c r="W296" s="55"/>
      <c r="X296" s="55"/>
      <c r="Y296" s="55"/>
      <c r="Z296" s="55"/>
    </row>
    <row r="297" ht="79.2" spans="1:26">
      <c r="A297" s="67"/>
      <c r="B297" s="67"/>
      <c r="C297" s="67"/>
      <c r="D297" s="67"/>
      <c r="E297" s="55"/>
      <c r="F297" s="55"/>
      <c r="G297" s="80"/>
      <c r="H297" s="80"/>
      <c r="I297" s="81"/>
      <c r="J297" s="80"/>
      <c r="K297" s="80"/>
      <c r="L297" s="82"/>
      <c r="M297" s="80" t="s">
        <v>2538</v>
      </c>
      <c r="N297" s="80" t="s">
        <v>1529</v>
      </c>
      <c r="O297" s="80" t="s">
        <v>1530</v>
      </c>
      <c r="P297" s="6" t="s">
        <v>2516</v>
      </c>
      <c r="Q297" s="6" t="s">
        <v>2517</v>
      </c>
      <c r="R297" s="6" t="s">
        <v>2539</v>
      </c>
      <c r="S297" s="55"/>
      <c r="T297" s="55"/>
      <c r="U297" s="55"/>
      <c r="V297" s="55"/>
      <c r="W297" s="55"/>
      <c r="X297" s="55"/>
      <c r="Y297" s="55"/>
      <c r="Z297" s="55"/>
    </row>
    <row r="298" ht="64.8" spans="1:26">
      <c r="A298" s="67"/>
      <c r="B298" s="67"/>
      <c r="C298" s="67"/>
      <c r="D298" s="67"/>
      <c r="E298" s="55"/>
      <c r="F298" s="55"/>
      <c r="G298" s="80"/>
      <c r="H298" s="80"/>
      <c r="I298" s="81"/>
      <c r="J298" s="80"/>
      <c r="K298" s="80"/>
      <c r="L298" s="82"/>
      <c r="M298" s="80" t="s">
        <v>2540</v>
      </c>
      <c r="N298" s="80" t="s">
        <v>1529</v>
      </c>
      <c r="O298" s="6" t="s">
        <v>2512</v>
      </c>
      <c r="P298" s="6" t="s">
        <v>2513</v>
      </c>
      <c r="Q298" s="6" t="s">
        <v>2514</v>
      </c>
      <c r="R298" s="6" t="s">
        <v>2541</v>
      </c>
      <c r="S298" s="55"/>
      <c r="T298" s="55"/>
      <c r="U298" s="55"/>
      <c r="V298" s="55"/>
      <c r="W298" s="55"/>
      <c r="X298" s="55"/>
      <c r="Y298" s="55"/>
      <c r="Z298" s="55"/>
    </row>
    <row r="299" ht="91.2" spans="1:26">
      <c r="A299" s="67"/>
      <c r="B299" s="67"/>
      <c r="C299" s="67"/>
      <c r="D299" s="67"/>
      <c r="E299" s="55"/>
      <c r="F299" s="55"/>
      <c r="G299" s="80"/>
      <c r="H299" s="80"/>
      <c r="I299" s="81"/>
      <c r="J299" s="80"/>
      <c r="K299" s="80"/>
      <c r="L299" s="82"/>
      <c r="M299" s="80" t="s">
        <v>2542</v>
      </c>
      <c r="N299" s="80" t="s">
        <v>1529</v>
      </c>
      <c r="O299" s="6" t="s">
        <v>2520</v>
      </c>
      <c r="P299" s="6" t="s">
        <v>2521</v>
      </c>
      <c r="Q299" s="6" t="s">
        <v>2522</v>
      </c>
      <c r="R299" s="6" t="s">
        <v>2543</v>
      </c>
      <c r="S299" s="55"/>
      <c r="T299" s="55"/>
      <c r="U299" s="55"/>
      <c r="V299" s="55"/>
      <c r="W299" s="55"/>
      <c r="X299" s="55"/>
      <c r="Y299" s="55"/>
      <c r="Z299" s="55"/>
    </row>
    <row r="300" ht="60" spans="1:26">
      <c r="A300" s="67" t="s">
        <v>2544</v>
      </c>
      <c r="B300" s="67" t="s">
        <v>1174</v>
      </c>
      <c r="C300" s="67">
        <v>22151431</v>
      </c>
      <c r="D300" s="67" t="s">
        <v>1695</v>
      </c>
      <c r="E300" s="55"/>
      <c r="F300" s="55"/>
      <c r="G300" s="80" t="s">
        <v>2545</v>
      </c>
      <c r="H300" s="80" t="s">
        <v>2546</v>
      </c>
      <c r="I300" s="82" t="s">
        <v>2547</v>
      </c>
      <c r="J300" s="80" t="s">
        <v>2548</v>
      </c>
      <c r="K300" s="80" t="s">
        <v>2549</v>
      </c>
      <c r="L300" s="55" t="s">
        <v>650</v>
      </c>
      <c r="M300" s="55"/>
      <c r="N300" s="55"/>
      <c r="O300" s="55"/>
      <c r="P300" s="55"/>
      <c r="Q300" s="55"/>
      <c r="R300" s="55"/>
      <c r="S300" s="80" t="s">
        <v>2550</v>
      </c>
      <c r="T300" s="80" t="s">
        <v>2433</v>
      </c>
      <c r="U300" s="80" t="s">
        <v>2434</v>
      </c>
      <c r="V300" s="80" t="s">
        <v>2435</v>
      </c>
      <c r="W300" s="82" t="s">
        <v>1445</v>
      </c>
      <c r="X300" s="55"/>
      <c r="Y300" s="55"/>
      <c r="Z300" s="55"/>
    </row>
    <row r="301" ht="115.2" spans="1:26">
      <c r="A301" s="67"/>
      <c r="B301" s="67"/>
      <c r="C301" s="67"/>
      <c r="D301" s="67"/>
      <c r="E301" s="55"/>
      <c r="F301" s="55"/>
      <c r="G301" s="80"/>
      <c r="H301" s="80"/>
      <c r="I301" s="82"/>
      <c r="J301" s="80"/>
      <c r="K301" s="80"/>
      <c r="L301" s="55"/>
      <c r="M301" s="55"/>
      <c r="N301" s="55"/>
      <c r="O301" s="55"/>
      <c r="P301" s="55"/>
      <c r="Q301" s="55"/>
      <c r="R301" s="55"/>
      <c r="S301" s="80" t="s">
        <v>2497</v>
      </c>
      <c r="T301" s="80" t="s">
        <v>2498</v>
      </c>
      <c r="U301" s="80" t="s">
        <v>2499</v>
      </c>
      <c r="V301" s="80" t="s">
        <v>2500</v>
      </c>
      <c r="W301" s="82" t="s">
        <v>1419</v>
      </c>
      <c r="X301" s="55"/>
      <c r="Y301" s="55"/>
      <c r="Z301" s="55"/>
    </row>
    <row r="302" ht="60" spans="1:26">
      <c r="A302" s="67"/>
      <c r="B302" s="67"/>
      <c r="C302" s="67"/>
      <c r="D302" s="67"/>
      <c r="E302" s="55"/>
      <c r="F302" s="55"/>
      <c r="G302" s="80"/>
      <c r="H302" s="80"/>
      <c r="I302" s="82"/>
      <c r="J302" s="80"/>
      <c r="K302" s="80"/>
      <c r="L302" s="55"/>
      <c r="M302" s="55"/>
      <c r="N302" s="55"/>
      <c r="O302" s="55"/>
      <c r="P302" s="55"/>
      <c r="Q302" s="55"/>
      <c r="R302" s="55"/>
      <c r="S302" s="80" t="s">
        <v>2480</v>
      </c>
      <c r="T302" s="80" t="s">
        <v>2481</v>
      </c>
      <c r="U302" s="80" t="s">
        <v>2551</v>
      </c>
      <c r="V302" s="80" t="s">
        <v>2483</v>
      </c>
      <c r="W302" s="82" t="s">
        <v>1457</v>
      </c>
      <c r="X302" s="55"/>
      <c r="Y302" s="55"/>
      <c r="Z302" s="55"/>
    </row>
    <row r="303" ht="72" spans="1:26">
      <c r="A303" s="67" t="s">
        <v>2552</v>
      </c>
      <c r="B303" s="67" t="s">
        <v>1174</v>
      </c>
      <c r="C303" s="67">
        <v>22151432</v>
      </c>
      <c r="D303" s="67" t="s">
        <v>1695</v>
      </c>
      <c r="E303" s="55"/>
      <c r="F303" s="55"/>
      <c r="G303" s="55"/>
      <c r="H303" s="55"/>
      <c r="I303" s="55"/>
      <c r="J303" s="55"/>
      <c r="K303" s="55"/>
      <c r="L303" s="55"/>
      <c r="M303" s="6" t="s">
        <v>2553</v>
      </c>
      <c r="N303" s="6" t="s">
        <v>1399</v>
      </c>
      <c r="O303" s="6" t="s">
        <v>2554</v>
      </c>
      <c r="P303" s="6" t="s">
        <v>784</v>
      </c>
      <c r="Q303" s="6" t="s">
        <v>2555</v>
      </c>
      <c r="R303" s="47" t="s">
        <v>1343</v>
      </c>
      <c r="S303" s="6" t="s">
        <v>2556</v>
      </c>
      <c r="T303" s="6" t="s">
        <v>2557</v>
      </c>
      <c r="U303" s="6" t="s">
        <v>2558</v>
      </c>
      <c r="V303" s="6" t="s">
        <v>2552</v>
      </c>
      <c r="W303" s="47" t="s">
        <v>1519</v>
      </c>
      <c r="X303" s="55"/>
      <c r="Y303" s="55"/>
      <c r="Z303" s="55"/>
    </row>
    <row r="304" ht="51.6" spans="1:26">
      <c r="A304" s="67" t="s">
        <v>2559</v>
      </c>
      <c r="B304" s="67" t="s">
        <v>1174</v>
      </c>
      <c r="C304" s="67">
        <v>22151433</v>
      </c>
      <c r="D304" s="67" t="s">
        <v>1748</v>
      </c>
      <c r="E304" s="55"/>
      <c r="F304" s="55"/>
      <c r="G304" s="6" t="s">
        <v>2506</v>
      </c>
      <c r="H304" s="6" t="s">
        <v>2507</v>
      </c>
      <c r="I304" s="84">
        <v>44835</v>
      </c>
      <c r="J304" s="6" t="s">
        <v>2508</v>
      </c>
      <c r="K304" s="6" t="s">
        <v>2509</v>
      </c>
      <c r="L304" s="47" t="s">
        <v>2560</v>
      </c>
      <c r="M304" s="6" t="s">
        <v>2511</v>
      </c>
      <c r="N304" s="6" t="s">
        <v>1399</v>
      </c>
      <c r="O304" s="6" t="s">
        <v>2512</v>
      </c>
      <c r="P304" s="6" t="s">
        <v>2513</v>
      </c>
      <c r="Q304" s="6" t="s">
        <v>2561</v>
      </c>
      <c r="R304" s="6" t="s">
        <v>2510</v>
      </c>
      <c r="S304" s="55"/>
      <c r="T304" s="55"/>
      <c r="U304" s="55"/>
      <c r="V304" s="55"/>
      <c r="W304" s="55"/>
      <c r="X304" s="55"/>
      <c r="Y304" s="55"/>
      <c r="Z304" s="55"/>
    </row>
    <row r="305" ht="79.2" spans="1:26">
      <c r="A305" s="67"/>
      <c r="B305" s="67"/>
      <c r="C305" s="67"/>
      <c r="D305" s="67"/>
      <c r="E305" s="55"/>
      <c r="F305" s="55"/>
      <c r="G305" s="6"/>
      <c r="H305" s="6"/>
      <c r="I305" s="84"/>
      <c r="J305" s="6"/>
      <c r="K305" s="6"/>
      <c r="L305" s="47"/>
      <c r="M305" s="6" t="s">
        <v>2515</v>
      </c>
      <c r="N305" s="6" t="s">
        <v>1399</v>
      </c>
      <c r="O305" s="6" t="s">
        <v>1433</v>
      </c>
      <c r="P305" s="6" t="s">
        <v>2516</v>
      </c>
      <c r="Q305" s="6" t="s">
        <v>2517</v>
      </c>
      <c r="R305" s="6" t="s">
        <v>2562</v>
      </c>
      <c r="S305" s="55"/>
      <c r="T305" s="55"/>
      <c r="U305" s="55"/>
      <c r="V305" s="55"/>
      <c r="W305" s="55"/>
      <c r="X305" s="55"/>
      <c r="Y305" s="55"/>
      <c r="Z305" s="55"/>
    </row>
    <row r="306" ht="158.4" spans="1:26">
      <c r="A306" s="67"/>
      <c r="B306" s="67"/>
      <c r="C306" s="67"/>
      <c r="D306" s="67"/>
      <c r="E306" s="55"/>
      <c r="F306" s="55"/>
      <c r="G306" s="6" t="s">
        <v>2563</v>
      </c>
      <c r="H306" s="6" t="s">
        <v>2564</v>
      </c>
      <c r="I306" s="84">
        <v>45108</v>
      </c>
      <c r="J306" s="6" t="s">
        <v>2565</v>
      </c>
      <c r="K306" s="6" t="s">
        <v>2559</v>
      </c>
      <c r="L306" s="47" t="s">
        <v>1519</v>
      </c>
      <c r="M306" s="6" t="s">
        <v>2519</v>
      </c>
      <c r="N306" s="6" t="s">
        <v>1399</v>
      </c>
      <c r="O306" s="6" t="s">
        <v>2520</v>
      </c>
      <c r="P306" s="6" t="s">
        <v>2521</v>
      </c>
      <c r="Q306" s="6" t="s">
        <v>2522</v>
      </c>
      <c r="R306" s="6" t="s">
        <v>2539</v>
      </c>
      <c r="S306" s="55"/>
      <c r="T306" s="55"/>
      <c r="U306" s="55"/>
      <c r="V306" s="55"/>
      <c r="W306" s="55"/>
      <c r="X306" s="55"/>
      <c r="Y306" s="55"/>
      <c r="Z306" s="55"/>
    </row>
    <row r="307" ht="79.2" spans="1:26">
      <c r="A307" s="67"/>
      <c r="B307" s="67"/>
      <c r="C307" s="67"/>
      <c r="D307" s="67"/>
      <c r="E307" s="55"/>
      <c r="F307" s="55"/>
      <c r="G307" s="55" t="s">
        <v>2566</v>
      </c>
      <c r="H307" s="55" t="s">
        <v>2567</v>
      </c>
      <c r="I307" s="85" t="s">
        <v>2568</v>
      </c>
      <c r="J307" s="6" t="s">
        <v>2569</v>
      </c>
      <c r="K307" s="6" t="s">
        <v>2559</v>
      </c>
      <c r="L307" s="47" t="s">
        <v>1519</v>
      </c>
      <c r="M307" s="6" t="s">
        <v>2524</v>
      </c>
      <c r="N307" s="6" t="s">
        <v>1399</v>
      </c>
      <c r="O307" s="6" t="s">
        <v>1433</v>
      </c>
      <c r="P307" s="6" t="s">
        <v>2516</v>
      </c>
      <c r="Q307" s="6" t="s">
        <v>2525</v>
      </c>
      <c r="R307" s="6" t="s">
        <v>2570</v>
      </c>
      <c r="S307" s="55"/>
      <c r="T307" s="55"/>
      <c r="U307" s="55"/>
      <c r="V307" s="55"/>
      <c r="W307" s="55"/>
      <c r="X307" s="55"/>
      <c r="Y307" s="55"/>
      <c r="Z307" s="55"/>
    </row>
    <row r="308" ht="127.2" spans="1:26">
      <c r="A308" s="67"/>
      <c r="B308" s="67"/>
      <c r="C308" s="67"/>
      <c r="D308" s="67"/>
      <c r="E308" s="55"/>
      <c r="F308" s="55"/>
      <c r="G308" s="55"/>
      <c r="H308" s="55"/>
      <c r="I308" s="85"/>
      <c r="J308" s="6"/>
      <c r="K308" s="6"/>
      <c r="L308" s="47"/>
      <c r="M308" s="6" t="s">
        <v>2571</v>
      </c>
      <c r="N308" s="6" t="s">
        <v>1399</v>
      </c>
      <c r="O308" s="6" t="s">
        <v>1433</v>
      </c>
      <c r="P308" s="6" t="s">
        <v>2572</v>
      </c>
      <c r="Q308" s="6" t="s">
        <v>2573</v>
      </c>
      <c r="R308" s="6" t="s">
        <v>2574</v>
      </c>
      <c r="S308" s="55"/>
      <c r="T308" s="55"/>
      <c r="U308" s="55"/>
      <c r="V308" s="55"/>
      <c r="W308" s="55"/>
      <c r="X308" s="55"/>
      <c r="Y308" s="55"/>
      <c r="Z308" s="55"/>
    </row>
    <row r="309" ht="87.6" spans="1:26">
      <c r="A309" s="67" t="s">
        <v>2575</v>
      </c>
      <c r="B309" s="67" t="s">
        <v>1174</v>
      </c>
      <c r="C309" s="67">
        <v>22151434</v>
      </c>
      <c r="D309" s="67" t="s">
        <v>1748</v>
      </c>
      <c r="E309" s="55"/>
      <c r="F309" s="55"/>
      <c r="G309" s="55"/>
      <c r="H309" s="55"/>
      <c r="I309" s="55"/>
      <c r="J309" s="55"/>
      <c r="K309" s="55"/>
      <c r="L309" s="55"/>
      <c r="M309" s="55"/>
      <c r="N309" s="55"/>
      <c r="O309" s="55"/>
      <c r="P309" s="55"/>
      <c r="Q309" s="55"/>
      <c r="R309" s="55"/>
      <c r="S309" s="8" t="s">
        <v>2444</v>
      </c>
      <c r="T309" s="8" t="s">
        <v>2429</v>
      </c>
      <c r="U309" s="8" t="s">
        <v>2430</v>
      </c>
      <c r="V309" s="8" t="s">
        <v>2445</v>
      </c>
      <c r="W309" s="27" t="s">
        <v>2576</v>
      </c>
      <c r="X309" s="55"/>
      <c r="Y309" s="55"/>
      <c r="Z309" s="55"/>
    </row>
    <row r="310" ht="145.2" spans="1:26">
      <c r="A310" s="67" t="s">
        <v>2577</v>
      </c>
      <c r="B310" s="67" t="s">
        <v>1174</v>
      </c>
      <c r="C310" s="67">
        <v>22151436</v>
      </c>
      <c r="D310" s="67" t="s">
        <v>1695</v>
      </c>
      <c r="E310" s="55"/>
      <c r="F310" s="55"/>
      <c r="G310" s="8" t="s">
        <v>2578</v>
      </c>
      <c r="H310" s="8" t="s">
        <v>2579</v>
      </c>
      <c r="I310" s="27" t="s">
        <v>2580</v>
      </c>
      <c r="J310" s="8" t="s">
        <v>2581</v>
      </c>
      <c r="K310" s="8" t="s">
        <v>2582</v>
      </c>
      <c r="L310" s="27" t="s">
        <v>1348</v>
      </c>
      <c r="M310" s="55"/>
      <c r="N310" s="55"/>
      <c r="O310" s="55"/>
      <c r="P310" s="55"/>
      <c r="Q310" s="55"/>
      <c r="R310" s="55"/>
      <c r="S310" s="55"/>
      <c r="T310" s="55"/>
      <c r="U310" s="55"/>
      <c r="V310" s="55"/>
      <c r="W310" s="55"/>
      <c r="X310" s="55"/>
      <c r="Y310" s="55"/>
      <c r="Z310" s="55"/>
    </row>
    <row r="311" ht="115.2" spans="1:26">
      <c r="A311" s="67" t="s">
        <v>1208</v>
      </c>
      <c r="B311" s="67" t="s">
        <v>1174</v>
      </c>
      <c r="C311" s="67">
        <v>22151437</v>
      </c>
      <c r="D311" s="67" t="s">
        <v>1695</v>
      </c>
      <c r="E311" s="55"/>
      <c r="F311" s="55"/>
      <c r="G311" s="55"/>
      <c r="H311" s="55"/>
      <c r="I311" s="55"/>
      <c r="J311" s="55"/>
      <c r="K311" s="55"/>
      <c r="L311" s="55"/>
      <c r="M311" s="55"/>
      <c r="N311" s="55"/>
      <c r="O311" s="55"/>
      <c r="P311" s="55"/>
      <c r="Q311" s="55"/>
      <c r="R311" s="55"/>
      <c r="S311" s="80" t="s">
        <v>2497</v>
      </c>
      <c r="T311" s="80" t="s">
        <v>2498</v>
      </c>
      <c r="U311" s="80" t="s">
        <v>2499</v>
      </c>
      <c r="V311" s="80" t="s">
        <v>2500</v>
      </c>
      <c r="W311" s="90" t="s">
        <v>2583</v>
      </c>
      <c r="X311" s="55"/>
      <c r="Y311" s="55"/>
      <c r="Z311" s="55"/>
    </row>
    <row r="312" ht="60" spans="1:26">
      <c r="A312" s="67"/>
      <c r="B312" s="67"/>
      <c r="C312" s="67"/>
      <c r="D312" s="67"/>
      <c r="E312" s="55"/>
      <c r="F312" s="55"/>
      <c r="G312" s="55"/>
      <c r="H312" s="55"/>
      <c r="I312" s="55"/>
      <c r="J312" s="55"/>
      <c r="K312" s="55"/>
      <c r="L312" s="55"/>
      <c r="M312" s="55"/>
      <c r="N312" s="55"/>
      <c r="O312" s="55"/>
      <c r="P312" s="55"/>
      <c r="Q312" s="55"/>
      <c r="R312" s="55"/>
      <c r="S312" s="80" t="s">
        <v>2480</v>
      </c>
      <c r="T312" s="80" t="s">
        <v>2481</v>
      </c>
      <c r="U312" s="80" t="s">
        <v>2551</v>
      </c>
      <c r="V312" s="80" t="s">
        <v>2483</v>
      </c>
      <c r="W312" s="90" t="s">
        <v>2081</v>
      </c>
      <c r="X312" s="55"/>
      <c r="Y312" s="55"/>
      <c r="Z312" s="55"/>
    </row>
    <row r="313" ht="48" spans="1:26">
      <c r="A313" s="67"/>
      <c r="B313" s="67"/>
      <c r="C313" s="67"/>
      <c r="D313" s="67"/>
      <c r="E313" s="55"/>
      <c r="F313" s="55"/>
      <c r="G313" s="55"/>
      <c r="H313" s="55"/>
      <c r="I313" s="55"/>
      <c r="J313" s="55"/>
      <c r="K313" s="55"/>
      <c r="L313" s="55"/>
      <c r="M313" s="55"/>
      <c r="N313" s="55"/>
      <c r="O313" s="55"/>
      <c r="P313" s="55"/>
      <c r="Q313" s="55"/>
      <c r="R313" s="55"/>
      <c r="S313" s="80" t="s">
        <v>2584</v>
      </c>
      <c r="T313" s="80" t="s">
        <v>2481</v>
      </c>
      <c r="U313" s="80" t="s">
        <v>2585</v>
      </c>
      <c r="V313" s="80" t="s">
        <v>2586</v>
      </c>
      <c r="W313" s="90" t="s">
        <v>1482</v>
      </c>
      <c r="X313" s="55"/>
      <c r="Y313" s="55"/>
      <c r="Z313" s="55"/>
    </row>
    <row r="314" ht="52.8" spans="1:26">
      <c r="A314" s="67" t="s">
        <v>2587</v>
      </c>
      <c r="B314" s="67" t="s">
        <v>1174</v>
      </c>
      <c r="C314" s="67">
        <v>22151438</v>
      </c>
      <c r="D314" s="67" t="s">
        <v>1695</v>
      </c>
      <c r="E314" s="55"/>
      <c r="F314" s="55"/>
      <c r="G314" s="55"/>
      <c r="H314" s="55"/>
      <c r="I314" s="55"/>
      <c r="J314" s="55"/>
      <c r="K314" s="55"/>
      <c r="L314" s="55"/>
      <c r="M314" s="55"/>
      <c r="N314" s="55"/>
      <c r="O314" s="55"/>
      <c r="P314" s="55"/>
      <c r="Q314" s="55"/>
      <c r="R314" s="55"/>
      <c r="S314" s="8" t="s">
        <v>2447</v>
      </c>
      <c r="T314" s="8" t="s">
        <v>2433</v>
      </c>
      <c r="U314" s="8" t="s">
        <v>2434</v>
      </c>
      <c r="V314" s="8" t="s">
        <v>2448</v>
      </c>
      <c r="W314" s="47" t="s">
        <v>1348</v>
      </c>
      <c r="X314" s="55"/>
      <c r="Y314" s="55"/>
      <c r="Z314" s="55"/>
    </row>
    <row r="315" ht="184.8" spans="1:26">
      <c r="A315" s="67" t="s">
        <v>2588</v>
      </c>
      <c r="B315" s="67" t="s">
        <v>1174</v>
      </c>
      <c r="C315" s="67">
        <v>22151440</v>
      </c>
      <c r="D315" s="67" t="s">
        <v>1748</v>
      </c>
      <c r="E315" s="55"/>
      <c r="F315" s="55"/>
      <c r="G315" s="67" t="s">
        <v>2459</v>
      </c>
      <c r="H315" s="67" t="s">
        <v>2452</v>
      </c>
      <c r="I315" s="86">
        <v>45017</v>
      </c>
      <c r="J315" s="67" t="s">
        <v>2589</v>
      </c>
      <c r="K315" s="67" t="s">
        <v>2590</v>
      </c>
      <c r="L315" s="27" t="s">
        <v>2591</v>
      </c>
      <c r="M315" s="55"/>
      <c r="N315" s="55"/>
      <c r="O315" s="55"/>
      <c r="P315" s="55"/>
      <c r="Q315" s="55"/>
      <c r="R315" s="55"/>
      <c r="S315" s="80" t="s">
        <v>2455</v>
      </c>
      <c r="T315" s="89" t="s">
        <v>2456</v>
      </c>
      <c r="U315" s="80" t="s">
        <v>2490</v>
      </c>
      <c r="V315" s="67" t="s">
        <v>2592</v>
      </c>
      <c r="W315" s="91">
        <v>44990</v>
      </c>
      <c r="X315" s="55"/>
      <c r="Y315" s="55"/>
      <c r="Z315" s="55"/>
    </row>
    <row r="316" ht="171.6" spans="1:26">
      <c r="A316" s="42" t="s">
        <v>2593</v>
      </c>
      <c r="B316" s="42" t="s">
        <v>2594</v>
      </c>
      <c r="C316" s="41">
        <v>22251349</v>
      </c>
      <c r="D316" s="6" t="s">
        <v>1695</v>
      </c>
      <c r="E316" s="41"/>
      <c r="F316" s="41"/>
      <c r="G316" s="41" t="s">
        <v>2595</v>
      </c>
      <c r="H316" s="41" t="s">
        <v>2596</v>
      </c>
      <c r="I316" s="41"/>
      <c r="J316" s="41" t="s">
        <v>1335</v>
      </c>
      <c r="K316" s="41" t="s">
        <v>2597</v>
      </c>
      <c r="L316" s="15" t="s">
        <v>1489</v>
      </c>
      <c r="M316" s="41"/>
      <c r="N316" s="41"/>
      <c r="O316" s="41"/>
      <c r="P316" s="41"/>
      <c r="Q316" s="41"/>
      <c r="R316" s="41"/>
      <c r="S316" s="41"/>
      <c r="T316" s="41"/>
      <c r="U316" s="41"/>
      <c r="V316" s="41"/>
      <c r="W316" s="41"/>
      <c r="X316" s="92" t="s">
        <v>2598</v>
      </c>
      <c r="Y316" s="41"/>
      <c r="Z316" s="42"/>
    </row>
    <row r="317" ht="237.6" spans="1:26">
      <c r="A317" s="7" t="s">
        <v>2599</v>
      </c>
      <c r="B317" s="7" t="s">
        <v>2600</v>
      </c>
      <c r="C317" s="7">
        <v>22251197</v>
      </c>
      <c r="D317" s="6" t="s">
        <v>1695</v>
      </c>
      <c r="E317" s="7"/>
      <c r="F317" s="7"/>
      <c r="G317" s="18" t="s">
        <v>2601</v>
      </c>
      <c r="H317" s="18" t="s">
        <v>2602</v>
      </c>
      <c r="I317" s="7">
        <v>2023.01</v>
      </c>
      <c r="J317" s="7" t="s">
        <v>1775</v>
      </c>
      <c r="K317" s="7" t="s">
        <v>2603</v>
      </c>
      <c r="L317" s="87" t="s">
        <v>2604</v>
      </c>
      <c r="M317" s="7" t="s">
        <v>2605</v>
      </c>
      <c r="N317" s="7" t="s">
        <v>1386</v>
      </c>
      <c r="O317" s="7"/>
      <c r="P317" s="7" t="s">
        <v>2606</v>
      </c>
      <c r="Q317" s="18" t="s">
        <v>2603</v>
      </c>
      <c r="R317" s="7" t="s">
        <v>2604</v>
      </c>
      <c r="S317" s="7"/>
      <c r="T317" s="7"/>
      <c r="U317" s="7"/>
      <c r="V317" s="7"/>
      <c r="W317" s="7"/>
      <c r="X317" s="7" t="s">
        <v>2607</v>
      </c>
      <c r="Y317" s="7"/>
      <c r="Z317" s="7"/>
    </row>
    <row r="318" ht="158.4" spans="1:26">
      <c r="A318" s="7" t="s">
        <v>2608</v>
      </c>
      <c r="B318" s="7" t="s">
        <v>2600</v>
      </c>
      <c r="C318" s="7">
        <v>22251164</v>
      </c>
      <c r="D318" s="6" t="s">
        <v>1695</v>
      </c>
      <c r="E318" s="7"/>
      <c r="F318" s="7"/>
      <c r="G318" s="7" t="s">
        <v>2609</v>
      </c>
      <c r="H318" s="7" t="s">
        <v>2610</v>
      </c>
      <c r="I318" s="7">
        <v>2023.07</v>
      </c>
      <c r="J318" s="7" t="s">
        <v>1775</v>
      </c>
      <c r="K318" s="7" t="s">
        <v>2611</v>
      </c>
      <c r="L318" s="87" t="s">
        <v>1603</v>
      </c>
      <c r="M318" s="7"/>
      <c r="N318" s="7"/>
      <c r="O318" s="7"/>
      <c r="P318" s="7"/>
      <c r="Q318" s="7"/>
      <c r="R318" s="7"/>
      <c r="S318" s="7"/>
      <c r="T318" s="7"/>
      <c r="U318" s="7"/>
      <c r="V318" s="7"/>
      <c r="W318" s="7"/>
      <c r="X318" s="7"/>
      <c r="Y318" s="7"/>
      <c r="Z318" s="7"/>
    </row>
    <row r="319" ht="132" spans="1:26">
      <c r="A319" s="7" t="s">
        <v>2608</v>
      </c>
      <c r="B319" s="7" t="s">
        <v>2600</v>
      </c>
      <c r="C319" s="7">
        <v>22251164</v>
      </c>
      <c r="D319" s="6" t="s">
        <v>1695</v>
      </c>
      <c r="E319" s="7"/>
      <c r="F319" s="7"/>
      <c r="G319" s="7" t="s">
        <v>2612</v>
      </c>
      <c r="H319" s="7" t="s">
        <v>2613</v>
      </c>
      <c r="I319" s="7">
        <v>2022.12</v>
      </c>
      <c r="J319" s="7" t="s">
        <v>1775</v>
      </c>
      <c r="K319" s="7" t="s">
        <v>2614</v>
      </c>
      <c r="L319" s="87" t="s">
        <v>2615</v>
      </c>
      <c r="M319" s="7"/>
      <c r="N319" s="7"/>
      <c r="O319" s="7"/>
      <c r="P319" s="7"/>
      <c r="Q319" s="7"/>
      <c r="R319" s="7"/>
      <c r="S319" s="7"/>
      <c r="T319" s="7"/>
      <c r="U319" s="7"/>
      <c r="V319" s="7"/>
      <c r="W319" s="7"/>
      <c r="X319" s="7"/>
      <c r="Y319" s="7"/>
      <c r="Z319" s="7"/>
    </row>
    <row r="320" ht="184.8" spans="1:26">
      <c r="A320" s="6" t="s">
        <v>2616</v>
      </c>
      <c r="B320" s="6" t="s">
        <v>731</v>
      </c>
      <c r="C320" s="7">
        <v>22251298</v>
      </c>
      <c r="D320" s="73" t="s">
        <v>1521</v>
      </c>
      <c r="E320" s="7"/>
      <c r="F320" s="7"/>
      <c r="G320" s="7" t="s">
        <v>2617</v>
      </c>
      <c r="H320" s="7" t="s">
        <v>2618</v>
      </c>
      <c r="I320" s="7">
        <v>2023.08</v>
      </c>
      <c r="J320" s="7" t="s">
        <v>1853</v>
      </c>
      <c r="K320" s="7" t="s">
        <v>2619</v>
      </c>
      <c r="L320" s="87" t="s">
        <v>1465</v>
      </c>
      <c r="M320" s="7"/>
      <c r="N320" s="7"/>
      <c r="O320" s="7"/>
      <c r="P320" s="7"/>
      <c r="Q320" s="7"/>
      <c r="R320" s="7"/>
      <c r="S320" s="7"/>
      <c r="T320" s="7"/>
      <c r="U320" s="7"/>
      <c r="V320" s="7"/>
      <c r="W320" s="7"/>
      <c r="X320" s="7"/>
      <c r="Y320" s="7"/>
      <c r="Z320" s="7"/>
    </row>
    <row r="321" ht="132" spans="1:26">
      <c r="A321" s="73" t="s">
        <v>2620</v>
      </c>
      <c r="B321" s="73" t="s">
        <v>2621</v>
      </c>
      <c r="C321" s="93">
        <v>22251012</v>
      </c>
      <c r="D321" s="73" t="s">
        <v>1521</v>
      </c>
      <c r="E321" s="93"/>
      <c r="F321" s="93"/>
      <c r="G321" s="93"/>
      <c r="H321" s="93"/>
      <c r="I321" s="93"/>
      <c r="J321" s="93"/>
      <c r="K321" s="93"/>
      <c r="L321" s="93"/>
      <c r="M321" s="93"/>
      <c r="N321" s="93"/>
      <c r="O321" s="93"/>
      <c r="P321" s="93"/>
      <c r="Q321" s="93"/>
      <c r="R321" s="93"/>
      <c r="S321" s="93"/>
      <c r="T321" s="93"/>
      <c r="U321" s="93"/>
      <c r="V321" s="93"/>
      <c r="W321" s="93"/>
      <c r="X321" s="93"/>
      <c r="Y321" s="93" t="s">
        <v>2622</v>
      </c>
      <c r="Z321" s="73" t="s">
        <v>2623</v>
      </c>
    </row>
    <row r="322" ht="60" spans="1:26">
      <c r="A322" s="73" t="s">
        <v>2620</v>
      </c>
      <c r="B322" s="73" t="s">
        <v>2621</v>
      </c>
      <c r="C322" s="93">
        <v>22251012</v>
      </c>
      <c r="D322" s="73" t="s">
        <v>1521</v>
      </c>
      <c r="E322" s="93"/>
      <c r="F322" s="93"/>
      <c r="G322" s="93"/>
      <c r="H322" s="93"/>
      <c r="I322" s="93"/>
      <c r="J322" s="93"/>
      <c r="K322" s="93"/>
      <c r="L322" s="93"/>
      <c r="M322" s="93"/>
      <c r="N322" s="93"/>
      <c r="O322" s="93"/>
      <c r="P322" s="93"/>
      <c r="Q322" s="93"/>
      <c r="R322" s="93"/>
      <c r="S322" s="93"/>
      <c r="T322" s="93"/>
      <c r="U322" s="93"/>
      <c r="V322" s="93"/>
      <c r="W322" s="93"/>
      <c r="X322" s="93"/>
      <c r="Y322" s="73" t="s">
        <v>2624</v>
      </c>
      <c r="Z322" s="73" t="s">
        <v>2625</v>
      </c>
    </row>
    <row r="323" ht="105.6" spans="1:26">
      <c r="A323" s="6" t="s">
        <v>2626</v>
      </c>
      <c r="B323" s="6" t="s">
        <v>2594</v>
      </c>
      <c r="C323" s="7">
        <v>22251338</v>
      </c>
      <c r="D323" s="6" t="s">
        <v>1695</v>
      </c>
      <c r="E323" s="7"/>
      <c r="F323" s="7"/>
      <c r="G323" s="7" t="s">
        <v>2627</v>
      </c>
      <c r="H323" s="7" t="s">
        <v>2628</v>
      </c>
      <c r="I323" s="7">
        <v>2023.3</v>
      </c>
      <c r="J323" s="7" t="s">
        <v>1341</v>
      </c>
      <c r="K323" s="7" t="s">
        <v>2629</v>
      </c>
      <c r="L323" s="19">
        <v>44929</v>
      </c>
      <c r="M323" s="7"/>
      <c r="N323" s="7"/>
      <c r="O323" s="7"/>
      <c r="P323" s="7"/>
      <c r="Q323" s="7"/>
      <c r="R323" s="7"/>
      <c r="S323" s="7"/>
      <c r="T323" s="7"/>
      <c r="U323" s="7"/>
      <c r="V323" s="7"/>
      <c r="W323" s="7"/>
      <c r="X323" s="7"/>
      <c r="Y323" s="7"/>
      <c r="Z323" s="7"/>
    </row>
    <row r="324" ht="105.6" spans="1:26">
      <c r="A324" s="6" t="s">
        <v>2626</v>
      </c>
      <c r="B324" s="6" t="s">
        <v>2594</v>
      </c>
      <c r="C324" s="7">
        <v>22251338</v>
      </c>
      <c r="D324" s="6" t="s">
        <v>1695</v>
      </c>
      <c r="E324" s="7"/>
      <c r="F324" s="7"/>
      <c r="G324" s="7" t="s">
        <v>2630</v>
      </c>
      <c r="H324" s="7" t="s">
        <v>2631</v>
      </c>
      <c r="I324" s="7">
        <v>2023.3</v>
      </c>
      <c r="J324" s="7" t="s">
        <v>2632</v>
      </c>
      <c r="K324" s="7" t="s">
        <v>2633</v>
      </c>
      <c r="L324" s="19">
        <v>44990</v>
      </c>
      <c r="M324" s="7"/>
      <c r="N324" s="7"/>
      <c r="O324" s="7"/>
      <c r="P324" s="7"/>
      <c r="Q324" s="7"/>
      <c r="R324" s="7"/>
      <c r="S324" s="7"/>
      <c r="T324" s="7"/>
      <c r="U324" s="7"/>
      <c r="V324" s="7"/>
      <c r="W324" s="7"/>
      <c r="X324" s="7"/>
      <c r="Y324" s="7"/>
      <c r="Z324" s="7"/>
    </row>
    <row r="325" ht="211.2" spans="1:26">
      <c r="A325" s="7" t="s">
        <v>2634</v>
      </c>
      <c r="B325" s="6" t="s">
        <v>2594</v>
      </c>
      <c r="C325" s="7">
        <v>22251332</v>
      </c>
      <c r="D325" s="7" t="s">
        <v>2635</v>
      </c>
      <c r="E325" s="7"/>
      <c r="F325" s="7"/>
      <c r="G325" s="7" t="s">
        <v>2636</v>
      </c>
      <c r="H325" s="7" t="s">
        <v>2637</v>
      </c>
      <c r="I325" s="7" t="s">
        <v>2638</v>
      </c>
      <c r="J325" s="7" t="s">
        <v>1836</v>
      </c>
      <c r="K325" s="7" t="s">
        <v>2639</v>
      </c>
      <c r="L325" s="7" t="s">
        <v>2282</v>
      </c>
      <c r="M325" s="7"/>
      <c r="N325" s="7"/>
      <c r="O325" s="7"/>
      <c r="P325" s="7"/>
      <c r="Q325" s="7"/>
      <c r="R325" s="7"/>
      <c r="S325" s="7"/>
      <c r="T325" s="7"/>
      <c r="U325" s="7"/>
      <c r="V325" s="7"/>
      <c r="W325" s="7"/>
      <c r="X325" s="7"/>
      <c r="Y325" s="7"/>
      <c r="Z325" s="7"/>
    </row>
    <row r="326" ht="171.6" spans="1:26">
      <c r="A326" s="18" t="s">
        <v>2640</v>
      </c>
      <c r="B326" s="18" t="s">
        <v>2641</v>
      </c>
      <c r="C326" s="18">
        <v>22251278</v>
      </c>
      <c r="D326" s="18" t="s">
        <v>2642</v>
      </c>
      <c r="E326" s="18" t="s">
        <v>2643</v>
      </c>
      <c r="F326" s="18" t="s">
        <v>2643</v>
      </c>
      <c r="G326" s="18" t="s">
        <v>2644</v>
      </c>
      <c r="H326" s="18" t="s">
        <v>1767</v>
      </c>
      <c r="I326" s="18">
        <v>20230822</v>
      </c>
      <c r="J326" s="18" t="s">
        <v>2645</v>
      </c>
      <c r="K326" s="18" t="s">
        <v>2646</v>
      </c>
      <c r="L326" s="18" t="s">
        <v>2647</v>
      </c>
      <c r="M326" s="18"/>
      <c r="N326" s="18"/>
      <c r="O326" s="18"/>
      <c r="P326" s="18"/>
      <c r="Q326" s="18"/>
      <c r="R326" s="18"/>
      <c r="S326" s="18"/>
      <c r="T326" s="18"/>
      <c r="U326" s="18"/>
      <c r="V326" s="18"/>
      <c r="W326" s="18"/>
      <c r="X326" s="18"/>
      <c r="Y326" s="18"/>
      <c r="Z326" s="18"/>
    </row>
    <row r="327" ht="15" customHeight="1" spans="1:26">
      <c r="A327" s="18" t="s">
        <v>2648</v>
      </c>
      <c r="B327" s="18" t="s">
        <v>2641</v>
      </c>
      <c r="C327" s="18">
        <v>22251210</v>
      </c>
      <c r="D327" s="18" t="s">
        <v>2642</v>
      </c>
      <c r="E327" s="18" t="s">
        <v>2643</v>
      </c>
      <c r="F327" s="18" t="s">
        <v>2643</v>
      </c>
      <c r="G327" s="18" t="s">
        <v>2649</v>
      </c>
      <c r="H327" s="18" t="s">
        <v>2650</v>
      </c>
      <c r="I327" s="18">
        <v>20221206</v>
      </c>
      <c r="J327" s="18" t="s">
        <v>2645</v>
      </c>
      <c r="K327" s="18" t="s">
        <v>2651</v>
      </c>
      <c r="L327" s="18" t="s">
        <v>2652</v>
      </c>
      <c r="M327" s="18"/>
      <c r="N327" s="18"/>
      <c r="O327" s="18"/>
      <c r="P327" s="18"/>
      <c r="Q327" s="18"/>
      <c r="R327" s="18"/>
      <c r="S327" s="18"/>
      <c r="T327" s="18"/>
      <c r="U327" s="18"/>
      <c r="V327" s="18"/>
      <c r="W327" s="18"/>
      <c r="X327" s="18"/>
      <c r="Y327" s="18"/>
      <c r="Z327" s="18"/>
    </row>
    <row r="328" ht="145.2" spans="1:26">
      <c r="A328" s="18" t="s">
        <v>2653</v>
      </c>
      <c r="B328" s="18" t="s">
        <v>2654</v>
      </c>
      <c r="C328" s="7">
        <v>22251122</v>
      </c>
      <c r="D328" s="18" t="s">
        <v>2642</v>
      </c>
      <c r="E328" s="7"/>
      <c r="F328" s="7"/>
      <c r="G328" s="18" t="s">
        <v>2655</v>
      </c>
      <c r="H328" s="18" t="s">
        <v>2656</v>
      </c>
      <c r="I328" s="7">
        <v>2023.7</v>
      </c>
      <c r="J328" s="18" t="s">
        <v>2657</v>
      </c>
      <c r="K328" s="18" t="s">
        <v>2658</v>
      </c>
      <c r="L328" s="87" t="s">
        <v>1348</v>
      </c>
      <c r="M328" s="7"/>
      <c r="N328" s="7"/>
      <c r="O328" s="7"/>
      <c r="P328" s="7"/>
      <c r="Q328" s="7"/>
      <c r="R328" s="15"/>
      <c r="S328" s="7"/>
      <c r="T328" s="7"/>
      <c r="U328" s="7"/>
      <c r="V328" s="7"/>
      <c r="W328" s="15"/>
      <c r="X328" s="7"/>
      <c r="Y328" s="7"/>
      <c r="Z328" s="7"/>
    </row>
    <row r="329" ht="237.6" spans="1:26">
      <c r="A329" s="18" t="s">
        <v>2653</v>
      </c>
      <c r="B329" s="18" t="s">
        <v>2654</v>
      </c>
      <c r="C329" s="7">
        <v>22251122</v>
      </c>
      <c r="D329" s="18" t="s">
        <v>2642</v>
      </c>
      <c r="E329" s="7"/>
      <c r="F329" s="7"/>
      <c r="G329" s="18" t="s">
        <v>2659</v>
      </c>
      <c r="H329" s="18" t="s">
        <v>2660</v>
      </c>
      <c r="I329" s="7">
        <v>2023.3</v>
      </c>
      <c r="J329" s="18" t="s">
        <v>2661</v>
      </c>
      <c r="K329" s="18" t="s">
        <v>2662</v>
      </c>
      <c r="L329" s="87" t="s">
        <v>1894</v>
      </c>
      <c r="M329" s="7"/>
      <c r="N329" s="7"/>
      <c r="O329" s="7"/>
      <c r="P329" s="7"/>
      <c r="Q329" s="7"/>
      <c r="R329" s="15"/>
      <c r="S329" s="7"/>
      <c r="T329" s="7"/>
      <c r="U329" s="7"/>
      <c r="V329" s="7"/>
      <c r="W329" s="15"/>
      <c r="X329" s="7"/>
      <c r="Y329" s="7"/>
      <c r="Z329" s="7"/>
    </row>
    <row r="330" ht="75.6" spans="1:26">
      <c r="A330" s="18" t="s">
        <v>2653</v>
      </c>
      <c r="B330" s="18" t="s">
        <v>2654</v>
      </c>
      <c r="C330" s="7">
        <v>22251122</v>
      </c>
      <c r="D330" s="18" t="s">
        <v>2642</v>
      </c>
      <c r="E330" s="7"/>
      <c r="F330" s="7"/>
      <c r="G330" s="7"/>
      <c r="H330" s="7"/>
      <c r="I330" s="7"/>
      <c r="J330" s="7"/>
      <c r="K330" s="7"/>
      <c r="L330" s="15"/>
      <c r="M330" s="7"/>
      <c r="N330" s="7"/>
      <c r="O330" s="7"/>
      <c r="P330" s="7"/>
      <c r="Q330" s="7"/>
      <c r="R330" s="15"/>
      <c r="S330" s="18" t="s">
        <v>2663</v>
      </c>
      <c r="T330" s="7" t="s">
        <v>2664</v>
      </c>
      <c r="U330" s="18" t="s">
        <v>2665</v>
      </c>
      <c r="V330" s="18" t="s">
        <v>2666</v>
      </c>
      <c r="W330" s="87" t="s">
        <v>1632</v>
      </c>
      <c r="X330" s="7"/>
      <c r="Y330" s="7"/>
      <c r="Z330" s="7"/>
    </row>
    <row r="331" ht="66" spans="1:26">
      <c r="A331" s="18" t="s">
        <v>2653</v>
      </c>
      <c r="B331" s="18" t="s">
        <v>2654</v>
      </c>
      <c r="C331" s="7">
        <v>22251122</v>
      </c>
      <c r="D331" s="18" t="s">
        <v>2642</v>
      </c>
      <c r="E331" s="7"/>
      <c r="F331" s="7"/>
      <c r="G331" s="7"/>
      <c r="H331" s="7"/>
      <c r="I331" s="7"/>
      <c r="J331" s="7"/>
      <c r="K331" s="7"/>
      <c r="L331" s="15"/>
      <c r="M331" s="7"/>
      <c r="N331" s="7"/>
      <c r="O331" s="7"/>
      <c r="P331" s="7"/>
      <c r="Q331" s="7"/>
      <c r="R331" s="15"/>
      <c r="S331" s="18"/>
      <c r="T331" s="18"/>
      <c r="U331" s="18"/>
      <c r="V331" s="7"/>
      <c r="W331" s="15"/>
      <c r="X331" s="18" t="s">
        <v>2667</v>
      </c>
      <c r="Y331" s="7"/>
      <c r="Z331" s="7"/>
    </row>
    <row r="332" ht="66" spans="1:26">
      <c r="A332" s="18" t="s">
        <v>2653</v>
      </c>
      <c r="B332" s="18" t="s">
        <v>2654</v>
      </c>
      <c r="C332" s="7">
        <v>22251122</v>
      </c>
      <c r="D332" s="18" t="s">
        <v>2642</v>
      </c>
      <c r="E332" s="7"/>
      <c r="F332" s="7"/>
      <c r="G332" s="7"/>
      <c r="H332" s="7"/>
      <c r="I332" s="7"/>
      <c r="J332" s="7"/>
      <c r="K332" s="7"/>
      <c r="L332" s="15"/>
      <c r="M332" s="7"/>
      <c r="N332" s="7"/>
      <c r="O332" s="7"/>
      <c r="P332" s="7"/>
      <c r="Q332" s="7"/>
      <c r="R332" s="15"/>
      <c r="S332" s="7"/>
      <c r="T332" s="7"/>
      <c r="U332" s="7"/>
      <c r="V332" s="7"/>
      <c r="W332" s="15"/>
      <c r="X332" s="18" t="s">
        <v>2668</v>
      </c>
      <c r="Y332" s="7"/>
      <c r="Z332" s="7"/>
    </row>
    <row r="333" ht="79.2" spans="1:26">
      <c r="A333" s="18" t="s">
        <v>2669</v>
      </c>
      <c r="B333" s="18" t="s">
        <v>2654</v>
      </c>
      <c r="C333" s="7">
        <v>22251119</v>
      </c>
      <c r="D333" s="18" t="s">
        <v>2670</v>
      </c>
      <c r="E333" s="7"/>
      <c r="F333" s="7"/>
      <c r="G333" s="7"/>
      <c r="H333" s="7"/>
      <c r="I333" s="7"/>
      <c r="J333" s="7"/>
      <c r="K333" s="7"/>
      <c r="L333" s="15"/>
      <c r="M333" s="18"/>
      <c r="N333" s="18"/>
      <c r="O333" s="18"/>
      <c r="P333" s="94"/>
      <c r="Q333" s="18"/>
      <c r="R333" s="15"/>
      <c r="S333" s="7"/>
      <c r="T333" s="7"/>
      <c r="U333" s="7"/>
      <c r="V333" s="7"/>
      <c r="W333" s="15"/>
      <c r="X333" s="18" t="s">
        <v>2671</v>
      </c>
      <c r="Y333" s="7"/>
      <c r="Z333" s="7"/>
    </row>
    <row r="334" ht="79.2" spans="1:26">
      <c r="A334" s="18" t="s">
        <v>2672</v>
      </c>
      <c r="B334" s="18" t="s">
        <v>2654</v>
      </c>
      <c r="C334" s="7">
        <v>22251191</v>
      </c>
      <c r="D334" s="18" t="s">
        <v>2670</v>
      </c>
      <c r="E334" s="7"/>
      <c r="F334" s="7"/>
      <c r="G334" s="7"/>
      <c r="H334" s="7"/>
      <c r="I334" s="7"/>
      <c r="J334" s="7"/>
      <c r="K334" s="7"/>
      <c r="L334" s="15"/>
      <c r="M334" s="18"/>
      <c r="N334" s="18"/>
      <c r="O334" s="18"/>
      <c r="P334" s="94"/>
      <c r="Q334" s="18"/>
      <c r="R334" s="15"/>
      <c r="S334" s="7"/>
      <c r="T334" s="7"/>
      <c r="U334" s="7"/>
      <c r="V334" s="7"/>
      <c r="W334" s="15"/>
      <c r="X334" s="18" t="s">
        <v>2671</v>
      </c>
      <c r="Y334" s="7"/>
      <c r="Z334" s="7"/>
    </row>
    <row r="335" ht="73.2" spans="1:26">
      <c r="A335" s="18" t="s">
        <v>2673</v>
      </c>
      <c r="B335" s="18" t="s">
        <v>2654</v>
      </c>
      <c r="C335" s="7">
        <v>22251046</v>
      </c>
      <c r="D335" s="18" t="s">
        <v>2670</v>
      </c>
      <c r="E335" s="7"/>
      <c r="F335" s="7"/>
      <c r="G335" s="7"/>
      <c r="H335" s="7"/>
      <c r="I335" s="7"/>
      <c r="J335" s="7"/>
      <c r="K335" s="7"/>
      <c r="L335" s="15"/>
      <c r="M335" s="18" t="s">
        <v>2674</v>
      </c>
      <c r="N335" s="18" t="s">
        <v>2675</v>
      </c>
      <c r="O335" s="18" t="s">
        <v>2676</v>
      </c>
      <c r="P335" s="7">
        <v>20230414</v>
      </c>
      <c r="Q335" s="99" t="s">
        <v>2677</v>
      </c>
      <c r="R335" s="87" t="s">
        <v>1632</v>
      </c>
      <c r="S335" s="7"/>
      <c r="T335" s="7"/>
      <c r="U335" s="7"/>
      <c r="V335" s="7"/>
      <c r="W335" s="15"/>
      <c r="X335" s="7"/>
      <c r="Y335" s="7"/>
      <c r="Z335" s="7"/>
    </row>
    <row r="336" ht="132" spans="1:26">
      <c r="A336" s="18" t="s">
        <v>2678</v>
      </c>
      <c r="B336" s="18" t="s">
        <v>2654</v>
      </c>
      <c r="C336" s="7">
        <v>22251110</v>
      </c>
      <c r="D336" s="18" t="s">
        <v>2642</v>
      </c>
      <c r="E336" s="7"/>
      <c r="F336" s="7"/>
      <c r="G336" s="18" t="s">
        <v>1543</v>
      </c>
      <c r="H336" s="18" t="s">
        <v>1767</v>
      </c>
      <c r="I336" s="7">
        <v>2023.7</v>
      </c>
      <c r="J336" s="18" t="s">
        <v>2679</v>
      </c>
      <c r="K336" s="18" t="s">
        <v>1544</v>
      </c>
      <c r="L336" s="87" t="s">
        <v>1603</v>
      </c>
      <c r="M336" s="7"/>
      <c r="N336" s="7"/>
      <c r="O336" s="7"/>
      <c r="P336" s="7"/>
      <c r="Q336" s="7"/>
      <c r="R336" s="15"/>
      <c r="S336" s="7"/>
      <c r="T336" s="7"/>
      <c r="U336" s="7"/>
      <c r="V336" s="7"/>
      <c r="W336" s="15"/>
      <c r="X336" s="7"/>
      <c r="Y336" s="7"/>
      <c r="Z336" s="7"/>
    </row>
    <row r="337" ht="79.2" spans="1:26">
      <c r="A337" s="18" t="s">
        <v>2680</v>
      </c>
      <c r="B337" s="18" t="s">
        <v>2654</v>
      </c>
      <c r="C337" s="7">
        <v>22251178</v>
      </c>
      <c r="D337" s="18" t="s">
        <v>2642</v>
      </c>
      <c r="E337" s="7"/>
      <c r="F337" s="7"/>
      <c r="G337" s="7"/>
      <c r="H337" s="7"/>
      <c r="I337" s="7"/>
      <c r="J337" s="7"/>
      <c r="K337" s="7"/>
      <c r="L337" s="15"/>
      <c r="M337" s="18"/>
      <c r="N337" s="18"/>
      <c r="O337" s="18"/>
      <c r="P337" s="94"/>
      <c r="Q337" s="18"/>
      <c r="R337" s="15"/>
      <c r="S337" s="7"/>
      <c r="T337" s="7"/>
      <c r="U337" s="7"/>
      <c r="V337" s="7"/>
      <c r="W337" s="15"/>
      <c r="X337" s="18" t="s">
        <v>2671</v>
      </c>
      <c r="Y337" s="7"/>
      <c r="Z337" s="7"/>
    </row>
    <row r="338" ht="132" spans="1:26">
      <c r="A338" s="18" t="s">
        <v>2681</v>
      </c>
      <c r="B338" s="18" t="s">
        <v>2654</v>
      </c>
      <c r="C338" s="7">
        <v>22251212</v>
      </c>
      <c r="D338" s="18" t="s">
        <v>2670</v>
      </c>
      <c r="E338" s="7"/>
      <c r="F338" s="7"/>
      <c r="G338" s="7" t="s">
        <v>2682</v>
      </c>
      <c r="H338" s="18" t="s">
        <v>2683</v>
      </c>
      <c r="I338" s="7">
        <v>2023.8</v>
      </c>
      <c r="J338" s="18" t="s">
        <v>2661</v>
      </c>
      <c r="K338" s="18" t="s">
        <v>2684</v>
      </c>
      <c r="L338" s="87" t="s">
        <v>1337</v>
      </c>
      <c r="M338" s="7"/>
      <c r="N338" s="7"/>
      <c r="O338" s="7"/>
      <c r="P338" s="7"/>
      <c r="Q338" s="7"/>
      <c r="R338" s="15"/>
      <c r="S338" s="7"/>
      <c r="T338" s="7"/>
      <c r="U338" s="7"/>
      <c r="V338" s="7"/>
      <c r="W338" s="15"/>
      <c r="X338" s="7"/>
      <c r="Y338" s="7"/>
      <c r="Z338" s="7"/>
    </row>
    <row r="339" ht="171.6" spans="1:26">
      <c r="A339" s="18" t="s">
        <v>2685</v>
      </c>
      <c r="B339" s="18" t="s">
        <v>2654</v>
      </c>
      <c r="C339" s="7">
        <v>22251253</v>
      </c>
      <c r="D339" s="18" t="s">
        <v>2670</v>
      </c>
      <c r="E339" s="7"/>
      <c r="F339" s="7"/>
      <c r="G339" s="18" t="s">
        <v>2686</v>
      </c>
      <c r="H339" s="18" t="s">
        <v>2687</v>
      </c>
      <c r="I339" s="7">
        <v>2023.7</v>
      </c>
      <c r="J339" s="18" t="s">
        <v>2688</v>
      </c>
      <c r="K339" s="18" t="s">
        <v>2689</v>
      </c>
      <c r="L339" s="87" t="s">
        <v>1457</v>
      </c>
      <c r="M339" s="7"/>
      <c r="N339" s="7"/>
      <c r="O339" s="7"/>
      <c r="P339" s="7"/>
      <c r="Q339" s="7"/>
      <c r="R339" s="15"/>
      <c r="S339" s="7"/>
      <c r="T339" s="7"/>
      <c r="U339" s="7"/>
      <c r="V339" s="7"/>
      <c r="W339" s="15"/>
      <c r="X339" s="7"/>
      <c r="Y339" s="7"/>
      <c r="Z339" s="7"/>
    </row>
    <row r="340" ht="66" spans="1:26">
      <c r="A340" s="18" t="s">
        <v>2685</v>
      </c>
      <c r="B340" s="18" t="s">
        <v>2654</v>
      </c>
      <c r="C340" s="7">
        <v>22251253</v>
      </c>
      <c r="D340" s="18" t="s">
        <v>2670</v>
      </c>
      <c r="E340" s="7"/>
      <c r="F340" s="7"/>
      <c r="G340" s="7"/>
      <c r="H340" s="7"/>
      <c r="I340" s="7"/>
      <c r="J340" s="7"/>
      <c r="K340" s="7"/>
      <c r="L340" s="15"/>
      <c r="M340" s="7"/>
      <c r="N340" s="7"/>
      <c r="O340" s="7"/>
      <c r="P340" s="7"/>
      <c r="Q340" s="7"/>
      <c r="R340" s="15"/>
      <c r="S340" s="7"/>
      <c r="T340" s="7"/>
      <c r="U340" s="7"/>
      <c r="V340" s="7"/>
      <c r="W340" s="15"/>
      <c r="X340" s="100" t="s">
        <v>2690</v>
      </c>
      <c r="Y340" s="7"/>
      <c r="Z340" s="7"/>
    </row>
    <row r="341" ht="105.6" spans="1:26">
      <c r="A341" s="18" t="s">
        <v>2691</v>
      </c>
      <c r="B341" s="18" t="s">
        <v>2654</v>
      </c>
      <c r="C341" s="7">
        <v>22251003</v>
      </c>
      <c r="D341" s="18" t="s">
        <v>2642</v>
      </c>
      <c r="E341" s="7"/>
      <c r="F341" s="7"/>
      <c r="G341" s="18" t="s">
        <v>2285</v>
      </c>
      <c r="H341" s="18" t="s">
        <v>2692</v>
      </c>
      <c r="I341" s="7">
        <v>2023.6</v>
      </c>
      <c r="J341" s="18" t="s">
        <v>2661</v>
      </c>
      <c r="K341" s="18" t="s">
        <v>2693</v>
      </c>
      <c r="L341" s="87" t="s">
        <v>1894</v>
      </c>
      <c r="M341" s="7"/>
      <c r="N341" s="7"/>
      <c r="O341" s="7"/>
      <c r="P341" s="7"/>
      <c r="Q341" s="7"/>
      <c r="R341" s="15"/>
      <c r="S341" s="7"/>
      <c r="T341" s="7"/>
      <c r="U341" s="7"/>
      <c r="V341" s="7"/>
      <c r="W341" s="15"/>
      <c r="X341" s="7"/>
      <c r="Y341" s="7"/>
      <c r="Z341" s="7"/>
    </row>
    <row r="342" ht="79.2" spans="1:26">
      <c r="A342" s="18" t="s">
        <v>2691</v>
      </c>
      <c r="B342" s="18" t="s">
        <v>2654</v>
      </c>
      <c r="C342" s="7">
        <v>22251003</v>
      </c>
      <c r="D342" s="18" t="s">
        <v>2642</v>
      </c>
      <c r="E342" s="7"/>
      <c r="F342" s="7"/>
      <c r="G342" s="7"/>
      <c r="H342" s="7"/>
      <c r="I342" s="7"/>
      <c r="J342" s="7"/>
      <c r="K342" s="7"/>
      <c r="L342" s="15"/>
      <c r="M342" s="7"/>
      <c r="N342" s="7"/>
      <c r="O342" s="7"/>
      <c r="P342" s="7"/>
      <c r="Q342" s="7"/>
      <c r="R342" s="15"/>
      <c r="S342" s="7"/>
      <c r="T342" s="7"/>
      <c r="U342" s="7"/>
      <c r="V342" s="7"/>
      <c r="W342" s="15"/>
      <c r="X342" s="100" t="s">
        <v>2694</v>
      </c>
      <c r="Y342" s="7"/>
      <c r="Z342" s="7"/>
    </row>
    <row r="343" ht="66" spans="1:26">
      <c r="A343" s="18" t="s">
        <v>2691</v>
      </c>
      <c r="B343" s="18" t="s">
        <v>2654</v>
      </c>
      <c r="C343" s="7">
        <v>22251003</v>
      </c>
      <c r="D343" s="18" t="s">
        <v>2642</v>
      </c>
      <c r="E343" s="7"/>
      <c r="F343" s="7"/>
      <c r="G343" s="7"/>
      <c r="H343" s="7"/>
      <c r="I343" s="7"/>
      <c r="J343" s="7"/>
      <c r="K343" s="7"/>
      <c r="L343" s="15"/>
      <c r="M343" s="7"/>
      <c r="N343" s="7"/>
      <c r="O343" s="7"/>
      <c r="P343" s="7"/>
      <c r="Q343" s="7"/>
      <c r="R343" s="15"/>
      <c r="S343" s="7"/>
      <c r="T343" s="7"/>
      <c r="U343" s="7"/>
      <c r="V343" s="7"/>
      <c r="W343" s="15"/>
      <c r="X343" s="100" t="s">
        <v>2695</v>
      </c>
      <c r="Y343" s="7"/>
      <c r="Z343" s="7"/>
    </row>
    <row r="344" ht="66" spans="1:26">
      <c r="A344" s="18" t="s">
        <v>2691</v>
      </c>
      <c r="B344" s="18" t="s">
        <v>2654</v>
      </c>
      <c r="C344" s="7">
        <v>22251003</v>
      </c>
      <c r="D344" s="18" t="s">
        <v>2642</v>
      </c>
      <c r="E344" s="7"/>
      <c r="F344" s="7"/>
      <c r="G344" s="7"/>
      <c r="H344" s="7"/>
      <c r="I344" s="7"/>
      <c r="J344" s="7"/>
      <c r="K344" s="7"/>
      <c r="L344" s="15"/>
      <c r="M344" s="7"/>
      <c r="N344" s="7"/>
      <c r="O344" s="7"/>
      <c r="P344" s="7"/>
      <c r="Q344" s="7"/>
      <c r="R344" s="15"/>
      <c r="S344" s="7"/>
      <c r="T344" s="7"/>
      <c r="U344" s="7"/>
      <c r="V344" s="7"/>
      <c r="W344" s="15"/>
      <c r="X344" s="100" t="s">
        <v>2668</v>
      </c>
      <c r="Y344" s="7"/>
      <c r="Z344" s="7"/>
    </row>
    <row r="345" ht="72" spans="1:26">
      <c r="A345" s="18" t="s">
        <v>2696</v>
      </c>
      <c r="B345" s="18" t="s">
        <v>2654</v>
      </c>
      <c r="C345" s="7">
        <v>22251131</v>
      </c>
      <c r="D345" s="18" t="s">
        <v>2642</v>
      </c>
      <c r="E345" s="7"/>
      <c r="F345" s="7"/>
      <c r="G345" s="7"/>
      <c r="H345" s="7"/>
      <c r="I345" s="7"/>
      <c r="J345" s="7"/>
      <c r="K345" s="7"/>
      <c r="L345" s="15"/>
      <c r="M345" s="18" t="s">
        <v>2697</v>
      </c>
      <c r="N345" s="18" t="s">
        <v>2675</v>
      </c>
      <c r="O345" s="18" t="s">
        <v>2676</v>
      </c>
      <c r="P345" s="7">
        <v>20230623</v>
      </c>
      <c r="Q345" s="18" t="s">
        <v>2698</v>
      </c>
      <c r="R345" s="87" t="s">
        <v>1632</v>
      </c>
      <c r="S345" s="7"/>
      <c r="T345" s="7"/>
      <c r="U345" s="7"/>
      <c r="V345" s="7"/>
      <c r="W345" s="15"/>
      <c r="X345" s="7"/>
      <c r="Y345" s="7"/>
      <c r="Z345" s="7"/>
    </row>
    <row r="346" ht="84" spans="1:26">
      <c r="A346" s="18" t="s">
        <v>2699</v>
      </c>
      <c r="B346" s="18" t="s">
        <v>2654</v>
      </c>
      <c r="C346" s="7">
        <v>22251324</v>
      </c>
      <c r="D346" s="18" t="s">
        <v>2642</v>
      </c>
      <c r="E346" s="7"/>
      <c r="F346" s="7"/>
      <c r="G346" s="7"/>
      <c r="H346" s="7"/>
      <c r="I346" s="7"/>
      <c r="J346" s="7"/>
      <c r="K346" s="7"/>
      <c r="L346" s="15"/>
      <c r="M346" s="18" t="s">
        <v>2700</v>
      </c>
      <c r="N346" s="18" t="s">
        <v>2675</v>
      </c>
      <c r="O346" s="18" t="s">
        <v>2676</v>
      </c>
      <c r="P346" s="7">
        <v>20230803</v>
      </c>
      <c r="Q346" s="18" t="s">
        <v>2701</v>
      </c>
      <c r="R346" s="87" t="s">
        <v>1445</v>
      </c>
      <c r="S346" s="7"/>
      <c r="T346" s="7"/>
      <c r="U346" s="7"/>
      <c r="V346" s="7"/>
      <c r="W346" s="15"/>
      <c r="X346" s="7"/>
      <c r="Y346" s="7"/>
      <c r="Z346" s="7"/>
    </row>
    <row r="347" ht="66" spans="1:26">
      <c r="A347" s="18" t="s">
        <v>2702</v>
      </c>
      <c r="B347" s="18" t="s">
        <v>2654</v>
      </c>
      <c r="C347" s="7">
        <v>22251074</v>
      </c>
      <c r="D347" s="18" t="s">
        <v>2642</v>
      </c>
      <c r="E347" s="7"/>
      <c r="F347" s="7"/>
      <c r="G347" s="7"/>
      <c r="H347" s="7"/>
      <c r="I347" s="7"/>
      <c r="J347" s="7"/>
      <c r="K347" s="7"/>
      <c r="L347" s="15"/>
      <c r="M347" s="7"/>
      <c r="N347" s="7"/>
      <c r="O347" s="7"/>
      <c r="P347" s="7"/>
      <c r="Q347" s="7"/>
      <c r="R347" s="15"/>
      <c r="S347" s="7"/>
      <c r="T347" s="7"/>
      <c r="U347" s="7"/>
      <c r="V347" s="7"/>
      <c r="W347" s="15"/>
      <c r="X347" s="22" t="s">
        <v>2703</v>
      </c>
      <c r="Y347" s="7"/>
      <c r="Z347" s="7"/>
    </row>
    <row r="348" ht="85.2" spans="1:26">
      <c r="A348" s="18" t="s">
        <v>2704</v>
      </c>
      <c r="B348" s="18" t="s">
        <v>2654</v>
      </c>
      <c r="C348" s="7">
        <v>22251203</v>
      </c>
      <c r="D348" s="18" t="s">
        <v>2670</v>
      </c>
      <c r="E348" s="7"/>
      <c r="F348" s="7"/>
      <c r="G348" s="7"/>
      <c r="H348" s="7"/>
      <c r="I348" s="7"/>
      <c r="J348" s="7"/>
      <c r="K348" s="7"/>
      <c r="L348" s="15"/>
      <c r="M348" s="7" t="s">
        <v>2705</v>
      </c>
      <c r="N348" s="18" t="s">
        <v>2675</v>
      </c>
      <c r="O348" s="18" t="s">
        <v>2676</v>
      </c>
      <c r="P348" s="7">
        <v>20230711</v>
      </c>
      <c r="Q348" s="18" t="s">
        <v>2706</v>
      </c>
      <c r="R348" s="87" t="s">
        <v>1465</v>
      </c>
      <c r="S348" s="7"/>
      <c r="T348" s="7"/>
      <c r="U348" s="7"/>
      <c r="V348" s="7"/>
      <c r="W348" s="15"/>
      <c r="X348" s="7"/>
      <c r="Y348" s="7"/>
      <c r="Z348" s="7"/>
    </row>
    <row r="349" ht="78" spans="1:26">
      <c r="A349" s="18" t="s">
        <v>2704</v>
      </c>
      <c r="B349" s="18" t="s">
        <v>2654</v>
      </c>
      <c r="C349" s="7">
        <v>22251203</v>
      </c>
      <c r="D349" s="18" t="s">
        <v>2670</v>
      </c>
      <c r="E349" s="7"/>
      <c r="F349" s="7"/>
      <c r="G349" s="7"/>
      <c r="H349" s="7"/>
      <c r="I349" s="7"/>
      <c r="J349" s="7"/>
      <c r="K349" s="7"/>
      <c r="L349" s="15"/>
      <c r="M349" s="18" t="s">
        <v>2707</v>
      </c>
      <c r="N349" s="18" t="s">
        <v>2675</v>
      </c>
      <c r="O349" s="18" t="s">
        <v>2676</v>
      </c>
      <c r="P349" s="7">
        <v>20230718</v>
      </c>
      <c r="Q349" s="18" t="s">
        <v>2708</v>
      </c>
      <c r="R349" s="87" t="s">
        <v>1419</v>
      </c>
      <c r="S349" s="7"/>
      <c r="T349" s="7"/>
      <c r="U349" s="7"/>
      <c r="V349" s="7"/>
      <c r="W349" s="15"/>
      <c r="X349" s="7"/>
      <c r="Y349" s="7"/>
      <c r="Z349" s="7"/>
    </row>
    <row r="350" ht="72" spans="1:26">
      <c r="A350" s="18" t="s">
        <v>2704</v>
      </c>
      <c r="B350" s="18" t="s">
        <v>2654</v>
      </c>
      <c r="C350" s="7">
        <v>22251203</v>
      </c>
      <c r="D350" s="18" t="s">
        <v>2670</v>
      </c>
      <c r="E350" s="7"/>
      <c r="F350" s="7"/>
      <c r="G350" s="7"/>
      <c r="H350" s="7"/>
      <c r="I350" s="7"/>
      <c r="J350" s="7"/>
      <c r="K350" s="7"/>
      <c r="L350" s="15"/>
      <c r="M350" s="18" t="s">
        <v>2709</v>
      </c>
      <c r="N350" s="18" t="s">
        <v>2675</v>
      </c>
      <c r="O350" s="18" t="s">
        <v>2676</v>
      </c>
      <c r="P350" s="7">
        <v>20230228</v>
      </c>
      <c r="Q350" s="18" t="s">
        <v>2710</v>
      </c>
      <c r="R350" s="87" t="s">
        <v>1445</v>
      </c>
      <c r="S350" s="7"/>
      <c r="T350" s="7"/>
      <c r="U350" s="7"/>
      <c r="V350" s="7"/>
      <c r="W350" s="15"/>
      <c r="X350" s="7"/>
      <c r="Y350" s="7"/>
      <c r="Z350" s="7"/>
    </row>
    <row r="351" ht="72" spans="1:26">
      <c r="A351" s="18" t="s">
        <v>2704</v>
      </c>
      <c r="B351" s="18" t="s">
        <v>2654</v>
      </c>
      <c r="C351" s="7">
        <v>22251203</v>
      </c>
      <c r="D351" s="18" t="s">
        <v>2670</v>
      </c>
      <c r="E351" s="7"/>
      <c r="F351" s="7"/>
      <c r="G351" s="7"/>
      <c r="H351" s="7"/>
      <c r="I351" s="7"/>
      <c r="J351" s="7"/>
      <c r="K351" s="7"/>
      <c r="L351" s="15"/>
      <c r="M351" s="18" t="s">
        <v>2711</v>
      </c>
      <c r="N351" s="18" t="s">
        <v>2675</v>
      </c>
      <c r="O351" s="18" t="s">
        <v>2676</v>
      </c>
      <c r="P351" s="7">
        <v>20230203</v>
      </c>
      <c r="Q351" s="18" t="s">
        <v>2710</v>
      </c>
      <c r="R351" s="87" t="s">
        <v>1445</v>
      </c>
      <c r="S351" s="7"/>
      <c r="T351" s="7"/>
      <c r="U351" s="7"/>
      <c r="V351" s="7"/>
      <c r="W351" s="15"/>
      <c r="X351" s="7"/>
      <c r="Y351" s="7"/>
      <c r="Z351" s="7"/>
    </row>
    <row r="352" ht="145.2" spans="1:26">
      <c r="A352" s="18" t="s">
        <v>2712</v>
      </c>
      <c r="B352" s="18" t="s">
        <v>2654</v>
      </c>
      <c r="C352" s="7">
        <v>22251063</v>
      </c>
      <c r="D352" s="18" t="s">
        <v>2642</v>
      </c>
      <c r="E352" s="7"/>
      <c r="F352" s="7"/>
      <c r="G352" s="18" t="s">
        <v>2655</v>
      </c>
      <c r="H352" s="18" t="s">
        <v>2656</v>
      </c>
      <c r="I352" s="7">
        <v>2023.7</v>
      </c>
      <c r="J352" s="18" t="s">
        <v>2657</v>
      </c>
      <c r="K352" s="18" t="s">
        <v>2658</v>
      </c>
      <c r="L352" s="87" t="s">
        <v>1894</v>
      </c>
      <c r="M352" s="7"/>
      <c r="N352" s="7"/>
      <c r="O352" s="7"/>
      <c r="P352" s="7"/>
      <c r="Q352" s="7"/>
      <c r="R352" s="15"/>
      <c r="S352" s="7"/>
      <c r="T352" s="7"/>
      <c r="U352" s="7"/>
      <c r="V352" s="7"/>
      <c r="W352" s="15"/>
      <c r="X352" s="7"/>
      <c r="Y352" s="7"/>
      <c r="Z352" s="7"/>
    </row>
    <row r="353" ht="118.8" spans="1:26">
      <c r="A353" s="18" t="s">
        <v>2712</v>
      </c>
      <c r="B353" s="18" t="s">
        <v>2713</v>
      </c>
      <c r="C353" s="7">
        <v>22251064</v>
      </c>
      <c r="D353" s="18" t="s">
        <v>2642</v>
      </c>
      <c r="E353" s="7"/>
      <c r="F353" s="7"/>
      <c r="G353" s="7" t="s">
        <v>2714</v>
      </c>
      <c r="H353" s="18" t="s">
        <v>1701</v>
      </c>
      <c r="I353" s="7">
        <v>2023.7</v>
      </c>
      <c r="J353" s="18" t="s">
        <v>2715</v>
      </c>
      <c r="K353" s="7" t="s">
        <v>2716</v>
      </c>
      <c r="L353" s="87" t="s">
        <v>1894</v>
      </c>
      <c r="M353" s="7"/>
      <c r="N353" s="7"/>
      <c r="O353" s="7"/>
      <c r="P353" s="7"/>
      <c r="Q353" s="7"/>
      <c r="R353" s="15"/>
      <c r="S353" s="7"/>
      <c r="T353" s="7"/>
      <c r="U353" s="7"/>
      <c r="V353" s="7"/>
      <c r="W353" s="15"/>
      <c r="X353" s="7"/>
      <c r="Y353" s="7"/>
      <c r="Z353" s="7"/>
    </row>
    <row r="354" ht="171.6" spans="1:26">
      <c r="A354" s="18" t="s">
        <v>2712</v>
      </c>
      <c r="B354" s="18" t="s">
        <v>2717</v>
      </c>
      <c r="C354" s="7">
        <v>22251065</v>
      </c>
      <c r="D354" s="18" t="s">
        <v>2642</v>
      </c>
      <c r="E354" s="7"/>
      <c r="F354" s="7"/>
      <c r="G354" s="7" t="s">
        <v>2718</v>
      </c>
      <c r="H354" s="18" t="s">
        <v>2719</v>
      </c>
      <c r="I354" s="7">
        <v>2023.2</v>
      </c>
      <c r="J354" s="7" t="s">
        <v>1371</v>
      </c>
      <c r="K354" s="7" t="s">
        <v>2720</v>
      </c>
      <c r="L354" s="87" t="s">
        <v>1894</v>
      </c>
      <c r="M354" s="7"/>
      <c r="N354" s="7"/>
      <c r="O354" s="7"/>
      <c r="P354" s="7"/>
      <c r="Q354" s="7"/>
      <c r="R354" s="15"/>
      <c r="S354" s="7"/>
      <c r="T354" s="7"/>
      <c r="U354" s="7"/>
      <c r="V354" s="7"/>
      <c r="W354" s="15"/>
      <c r="X354" s="7"/>
      <c r="Y354" s="7"/>
      <c r="Z354" s="7"/>
    </row>
    <row r="355" ht="92.4" spans="1:26">
      <c r="A355" s="18" t="s">
        <v>2721</v>
      </c>
      <c r="B355" s="18" t="s">
        <v>2654</v>
      </c>
      <c r="C355" s="7">
        <v>22251148</v>
      </c>
      <c r="D355" s="18" t="s">
        <v>2642</v>
      </c>
      <c r="E355" s="7"/>
      <c r="F355" s="7"/>
      <c r="G355" s="7" t="s">
        <v>2722</v>
      </c>
      <c r="H355" s="18" t="s">
        <v>2723</v>
      </c>
      <c r="I355" s="7">
        <v>2023.8</v>
      </c>
      <c r="J355" s="18" t="s">
        <v>2661</v>
      </c>
      <c r="K355" s="18" t="s">
        <v>2724</v>
      </c>
      <c r="L355" s="87" t="s">
        <v>1337</v>
      </c>
      <c r="M355" s="7"/>
      <c r="N355" s="7"/>
      <c r="O355" s="7"/>
      <c r="P355" s="7"/>
      <c r="Q355" s="7"/>
      <c r="R355" s="15"/>
      <c r="S355" s="7"/>
      <c r="T355" s="7"/>
      <c r="U355" s="7"/>
      <c r="V355" s="7"/>
      <c r="W355" s="15"/>
      <c r="X355" s="7"/>
      <c r="Y355" s="7"/>
      <c r="Z355" s="7"/>
    </row>
    <row r="356" ht="145.2" spans="1:26">
      <c r="A356" s="18" t="s">
        <v>2725</v>
      </c>
      <c r="B356" s="18" t="s">
        <v>2654</v>
      </c>
      <c r="C356" s="7">
        <v>22251140</v>
      </c>
      <c r="D356" s="18" t="s">
        <v>2642</v>
      </c>
      <c r="E356" s="7"/>
      <c r="F356" s="7"/>
      <c r="G356" s="18" t="s">
        <v>2726</v>
      </c>
      <c r="H356" s="18" t="s">
        <v>2727</v>
      </c>
      <c r="I356" s="7">
        <v>2023.4</v>
      </c>
      <c r="J356" s="18" t="s">
        <v>2715</v>
      </c>
      <c r="K356" s="18" t="s">
        <v>2728</v>
      </c>
      <c r="L356" s="87" t="s">
        <v>2081</v>
      </c>
      <c r="M356" s="7"/>
      <c r="N356" s="7"/>
      <c r="O356" s="7"/>
      <c r="P356" s="7"/>
      <c r="Q356" s="7"/>
      <c r="R356" s="15"/>
      <c r="S356" s="7"/>
      <c r="T356" s="7"/>
      <c r="U356" s="7"/>
      <c r="V356" s="7"/>
      <c r="W356" s="15"/>
      <c r="X356" s="7"/>
      <c r="Y356" s="7"/>
      <c r="Z356" s="7"/>
    </row>
    <row r="357" ht="66" spans="1:26">
      <c r="A357" s="18" t="s">
        <v>2725</v>
      </c>
      <c r="B357" s="18" t="s">
        <v>2654</v>
      </c>
      <c r="C357" s="7">
        <v>22251140</v>
      </c>
      <c r="D357" s="18" t="s">
        <v>2642</v>
      </c>
      <c r="E357" s="7"/>
      <c r="F357" s="7"/>
      <c r="G357" s="7"/>
      <c r="H357" s="7"/>
      <c r="I357" s="7"/>
      <c r="J357" s="7"/>
      <c r="K357" s="7"/>
      <c r="L357" s="15"/>
      <c r="M357" s="7"/>
      <c r="N357" s="7"/>
      <c r="O357" s="7"/>
      <c r="P357" s="7"/>
      <c r="Q357" s="7"/>
      <c r="R357" s="15"/>
      <c r="S357" s="7"/>
      <c r="T357" s="7"/>
      <c r="U357" s="7"/>
      <c r="V357" s="7"/>
      <c r="W357" s="15"/>
      <c r="X357" s="22" t="s">
        <v>2729</v>
      </c>
      <c r="Y357" s="7"/>
      <c r="Z357" s="7"/>
    </row>
    <row r="358" ht="105.6" spans="1:26">
      <c r="A358" s="18" t="s">
        <v>2730</v>
      </c>
      <c r="B358" s="18" t="s">
        <v>2654</v>
      </c>
      <c r="C358" s="7">
        <v>22251264</v>
      </c>
      <c r="D358" s="18" t="s">
        <v>2670</v>
      </c>
      <c r="E358" s="7"/>
      <c r="F358" s="7"/>
      <c r="G358" s="18" t="s">
        <v>2285</v>
      </c>
      <c r="H358" s="18" t="s">
        <v>2692</v>
      </c>
      <c r="I358" s="7">
        <v>2023.6</v>
      </c>
      <c r="J358" s="18" t="s">
        <v>2661</v>
      </c>
      <c r="K358" s="18" t="s">
        <v>2693</v>
      </c>
      <c r="L358" s="87" t="s">
        <v>1449</v>
      </c>
      <c r="M358" s="7"/>
      <c r="N358" s="7"/>
      <c r="O358" s="7"/>
      <c r="P358" s="7"/>
      <c r="Q358" s="7"/>
      <c r="R358" s="15"/>
      <c r="S358" s="7"/>
      <c r="T358" s="7"/>
      <c r="U358" s="7"/>
      <c r="V358" s="7"/>
      <c r="W358" s="15"/>
      <c r="X358" s="7"/>
      <c r="Y358" s="7"/>
      <c r="Z358" s="7"/>
    </row>
    <row r="359" ht="158.4" spans="1:26">
      <c r="A359" s="18" t="s">
        <v>2731</v>
      </c>
      <c r="B359" s="18" t="s">
        <v>2654</v>
      </c>
      <c r="C359" s="7">
        <v>22251124</v>
      </c>
      <c r="D359" s="18" t="s">
        <v>2670</v>
      </c>
      <c r="E359" s="7"/>
      <c r="F359" s="7"/>
      <c r="G359" s="7" t="s">
        <v>2732</v>
      </c>
      <c r="H359" s="18" t="s">
        <v>2727</v>
      </c>
      <c r="I359" s="7">
        <v>2023.4</v>
      </c>
      <c r="J359" s="18" t="s">
        <v>2679</v>
      </c>
      <c r="K359" s="45" t="s">
        <v>2733</v>
      </c>
      <c r="L359" s="87" t="s">
        <v>1419</v>
      </c>
      <c r="M359" s="7"/>
      <c r="N359" s="7"/>
      <c r="O359" s="7"/>
      <c r="P359" s="7"/>
      <c r="Q359" s="7"/>
      <c r="R359" s="15"/>
      <c r="S359" s="7"/>
      <c r="T359" s="7"/>
      <c r="U359" s="7"/>
      <c r="V359" s="7"/>
      <c r="W359" s="15"/>
      <c r="X359" s="7"/>
      <c r="Y359" s="7"/>
      <c r="Z359" s="7"/>
    </row>
    <row r="360" ht="171.6" spans="1:26">
      <c r="A360" s="18" t="s">
        <v>2731</v>
      </c>
      <c r="B360" s="18" t="s">
        <v>2654</v>
      </c>
      <c r="C360" s="7">
        <v>22251124</v>
      </c>
      <c r="D360" s="18" t="s">
        <v>2670</v>
      </c>
      <c r="E360" s="7"/>
      <c r="F360" s="7"/>
      <c r="G360" s="7" t="s">
        <v>2718</v>
      </c>
      <c r="H360" s="18" t="s">
        <v>2719</v>
      </c>
      <c r="I360" s="7">
        <v>2023.2</v>
      </c>
      <c r="J360" s="7" t="s">
        <v>1371</v>
      </c>
      <c r="K360" s="7" t="s">
        <v>2720</v>
      </c>
      <c r="L360" s="87" t="s">
        <v>1449</v>
      </c>
      <c r="M360" s="7"/>
      <c r="N360" s="7"/>
      <c r="O360" s="7"/>
      <c r="P360" s="7"/>
      <c r="Q360" s="7"/>
      <c r="R360" s="15"/>
      <c r="S360" s="7"/>
      <c r="T360" s="7"/>
      <c r="U360" s="7"/>
      <c r="V360" s="7"/>
      <c r="W360" s="15"/>
      <c r="X360" s="7"/>
      <c r="Y360" s="7"/>
      <c r="Z360" s="7"/>
    </row>
    <row r="361" ht="72" spans="1:26">
      <c r="A361" s="18" t="s">
        <v>2731</v>
      </c>
      <c r="B361" s="18" t="s">
        <v>2654</v>
      </c>
      <c r="C361" s="7">
        <v>22251124</v>
      </c>
      <c r="D361" s="18" t="s">
        <v>2670</v>
      </c>
      <c r="E361" s="7"/>
      <c r="F361" s="7"/>
      <c r="G361" s="7"/>
      <c r="H361" s="7"/>
      <c r="I361" s="7"/>
      <c r="J361" s="7"/>
      <c r="K361" s="7"/>
      <c r="L361" s="15"/>
      <c r="M361" s="95" t="s">
        <v>2734</v>
      </c>
      <c r="N361" s="18" t="s">
        <v>2675</v>
      </c>
      <c r="O361" s="18" t="s">
        <v>2676</v>
      </c>
      <c r="P361" s="7">
        <v>20230307</v>
      </c>
      <c r="Q361" s="18" t="s">
        <v>2735</v>
      </c>
      <c r="R361" s="87" t="s">
        <v>2736</v>
      </c>
      <c r="S361" s="7"/>
      <c r="T361" s="7"/>
      <c r="U361" s="7"/>
      <c r="V361" s="7"/>
      <c r="W361" s="15"/>
      <c r="X361" s="7"/>
      <c r="Y361" s="7"/>
      <c r="Z361" s="7"/>
    </row>
    <row r="362" ht="52.8" spans="1:26">
      <c r="A362" s="18" t="s">
        <v>2731</v>
      </c>
      <c r="B362" s="18" t="s">
        <v>2654</v>
      </c>
      <c r="C362" s="7">
        <v>22251124</v>
      </c>
      <c r="D362" s="18" t="s">
        <v>2670</v>
      </c>
      <c r="E362" s="7"/>
      <c r="F362" s="7"/>
      <c r="G362" s="7"/>
      <c r="H362" s="7"/>
      <c r="I362" s="7"/>
      <c r="J362" s="7"/>
      <c r="K362" s="7"/>
      <c r="L362" s="15"/>
      <c r="M362" s="7"/>
      <c r="N362" s="7"/>
      <c r="O362" s="7"/>
      <c r="P362" s="7"/>
      <c r="Q362" s="7"/>
      <c r="R362" s="15"/>
      <c r="S362" s="7"/>
      <c r="T362" s="7"/>
      <c r="U362" s="7"/>
      <c r="V362" s="7"/>
      <c r="W362" s="15"/>
      <c r="X362" s="22" t="s">
        <v>2737</v>
      </c>
      <c r="Y362" s="7"/>
      <c r="Z362" s="7"/>
    </row>
    <row r="363" ht="52.8" spans="1:26">
      <c r="A363" s="18" t="s">
        <v>2731</v>
      </c>
      <c r="B363" s="18" t="s">
        <v>2654</v>
      </c>
      <c r="C363" s="7">
        <v>22251124</v>
      </c>
      <c r="D363" s="18" t="s">
        <v>2670</v>
      </c>
      <c r="E363" s="7"/>
      <c r="F363" s="7"/>
      <c r="G363" s="7"/>
      <c r="H363" s="7"/>
      <c r="I363" s="7"/>
      <c r="J363" s="7"/>
      <c r="K363" s="7"/>
      <c r="L363" s="15"/>
      <c r="M363" s="7"/>
      <c r="N363" s="7"/>
      <c r="O363" s="7"/>
      <c r="P363" s="7"/>
      <c r="Q363" s="7"/>
      <c r="R363" s="15"/>
      <c r="S363" s="7"/>
      <c r="T363" s="7"/>
      <c r="U363" s="7"/>
      <c r="V363" s="7"/>
      <c r="W363" s="15"/>
      <c r="X363" s="22" t="s">
        <v>2738</v>
      </c>
      <c r="Y363" s="7"/>
      <c r="Z363" s="7"/>
    </row>
    <row r="364" ht="409.5" spans="1:26">
      <c r="A364" s="38" t="s">
        <v>2739</v>
      </c>
      <c r="B364" s="38" t="s">
        <v>896</v>
      </c>
      <c r="C364" s="38">
        <v>22251216</v>
      </c>
      <c r="D364" s="38" t="s">
        <v>1646</v>
      </c>
      <c r="E364" s="38"/>
      <c r="F364" s="38"/>
      <c r="G364" s="38" t="s">
        <v>2740</v>
      </c>
      <c r="H364" s="38" t="s">
        <v>2741</v>
      </c>
      <c r="I364" s="38" t="s">
        <v>2742</v>
      </c>
      <c r="J364" s="38" t="s">
        <v>2743</v>
      </c>
      <c r="K364" s="38" t="s">
        <v>2744</v>
      </c>
      <c r="L364" s="38" t="s">
        <v>1781</v>
      </c>
      <c r="M364" s="38"/>
      <c r="N364" s="38"/>
      <c r="O364" s="38"/>
      <c r="P364" s="38"/>
      <c r="Q364" s="38"/>
      <c r="R364" s="38"/>
      <c r="S364" s="38"/>
      <c r="T364" s="38"/>
      <c r="U364" s="38"/>
      <c r="V364" s="38"/>
      <c r="W364" s="38"/>
      <c r="X364" s="38"/>
      <c r="Y364" s="38"/>
      <c r="Z364" s="38"/>
    </row>
    <row r="365" ht="184.8" spans="1:26">
      <c r="A365" s="38" t="s">
        <v>2745</v>
      </c>
      <c r="B365" s="38" t="s">
        <v>896</v>
      </c>
      <c r="C365" s="38">
        <v>22251329</v>
      </c>
      <c r="D365" s="38" t="s">
        <v>1670</v>
      </c>
      <c r="E365" s="38"/>
      <c r="F365" s="38"/>
      <c r="G365" s="38" t="s">
        <v>2746</v>
      </c>
      <c r="H365" s="38" t="s">
        <v>2747</v>
      </c>
      <c r="I365" s="38" t="s">
        <v>2742</v>
      </c>
      <c r="J365" s="38" t="s">
        <v>2748</v>
      </c>
      <c r="K365" s="38" t="s">
        <v>2749</v>
      </c>
      <c r="L365" s="38" t="s">
        <v>1781</v>
      </c>
      <c r="M365" s="38"/>
      <c r="N365" s="38"/>
      <c r="O365" s="38"/>
      <c r="P365" s="38"/>
      <c r="Q365" s="38"/>
      <c r="R365" s="38"/>
      <c r="S365" s="38"/>
      <c r="T365" s="38"/>
      <c r="U365" s="38"/>
      <c r="V365" s="38"/>
      <c r="W365" s="38"/>
      <c r="X365" s="38"/>
      <c r="Y365" s="38"/>
      <c r="Z365" s="38"/>
    </row>
    <row r="366" ht="92.4" spans="1:26">
      <c r="A366" s="38" t="s">
        <v>2750</v>
      </c>
      <c r="B366" s="38" t="s">
        <v>896</v>
      </c>
      <c r="C366" s="38">
        <v>22251344</v>
      </c>
      <c r="D366" s="38" t="s">
        <v>1670</v>
      </c>
      <c r="E366" s="38"/>
      <c r="F366" s="38"/>
      <c r="G366" s="38" t="s">
        <v>2751</v>
      </c>
      <c r="H366" s="38" t="s">
        <v>2752</v>
      </c>
      <c r="I366" s="38" t="s">
        <v>2742</v>
      </c>
      <c r="J366" s="38" t="s">
        <v>1663</v>
      </c>
      <c r="K366" s="38" t="s">
        <v>2753</v>
      </c>
      <c r="L366" s="38" t="s">
        <v>1445</v>
      </c>
      <c r="M366" s="38"/>
      <c r="N366" s="38"/>
      <c r="O366" s="38"/>
      <c r="P366" s="38"/>
      <c r="Q366" s="38"/>
      <c r="R366" s="38"/>
      <c r="S366" s="38"/>
      <c r="T366" s="38"/>
      <c r="U366" s="38"/>
      <c r="V366" s="38"/>
      <c r="W366" s="38"/>
      <c r="X366" s="38"/>
      <c r="Y366" s="38"/>
      <c r="Z366" s="38"/>
    </row>
    <row r="367" ht="145.2" spans="1:26">
      <c r="A367" s="6" t="s">
        <v>2754</v>
      </c>
      <c r="B367" s="6" t="s">
        <v>931</v>
      </c>
      <c r="C367" s="7">
        <v>22251111</v>
      </c>
      <c r="D367" s="6" t="s">
        <v>781</v>
      </c>
      <c r="E367" s="7"/>
      <c r="F367" s="7"/>
      <c r="G367" s="7" t="s">
        <v>2755</v>
      </c>
      <c r="H367" s="7" t="s">
        <v>2756</v>
      </c>
      <c r="I367" s="20">
        <v>44967</v>
      </c>
      <c r="J367" s="7" t="s">
        <v>1335</v>
      </c>
      <c r="K367" s="7" t="s">
        <v>2757</v>
      </c>
      <c r="L367" s="15" t="s">
        <v>1603</v>
      </c>
      <c r="M367" s="7"/>
      <c r="N367" s="7"/>
      <c r="O367" s="7"/>
      <c r="P367" s="7"/>
      <c r="Q367" s="7"/>
      <c r="R367" s="7"/>
      <c r="S367" s="7"/>
      <c r="T367" s="7"/>
      <c r="U367" s="7"/>
      <c r="V367" s="7"/>
      <c r="W367" s="7"/>
      <c r="X367" s="7"/>
      <c r="Y367" s="7"/>
      <c r="Z367" s="7"/>
    </row>
    <row r="368" ht="25.2" spans="1:26">
      <c r="A368" s="6" t="s">
        <v>2758</v>
      </c>
      <c r="B368" s="6" t="s">
        <v>931</v>
      </c>
      <c r="C368" s="7">
        <v>22251112</v>
      </c>
      <c r="D368" s="6" t="s">
        <v>793</v>
      </c>
      <c r="E368" s="7"/>
      <c r="F368" s="7"/>
      <c r="G368" s="7"/>
      <c r="H368" s="7"/>
      <c r="I368" s="7"/>
      <c r="J368" s="7"/>
      <c r="K368" s="7"/>
      <c r="L368" s="15"/>
      <c r="M368" s="7"/>
      <c r="N368" s="7"/>
      <c r="O368" s="7"/>
      <c r="P368" s="7"/>
      <c r="Q368" s="7"/>
      <c r="R368" s="7"/>
      <c r="S368" s="7"/>
      <c r="T368" s="7"/>
      <c r="U368" s="7"/>
      <c r="V368" s="7"/>
      <c r="W368" s="7"/>
      <c r="X368" s="7" t="s">
        <v>2759</v>
      </c>
      <c r="Y368" s="7"/>
      <c r="Z368" s="7"/>
    </row>
    <row r="369" ht="171.6" spans="1:26">
      <c r="A369" s="6" t="s">
        <v>2760</v>
      </c>
      <c r="B369" s="6" t="s">
        <v>931</v>
      </c>
      <c r="C369" s="7">
        <v>22251160</v>
      </c>
      <c r="D369" s="6" t="s">
        <v>781</v>
      </c>
      <c r="E369" s="7"/>
      <c r="F369" s="7"/>
      <c r="G369" s="7" t="s">
        <v>2761</v>
      </c>
      <c r="H369" s="7" t="s">
        <v>2318</v>
      </c>
      <c r="I369" s="20">
        <v>45138</v>
      </c>
      <c r="J369" s="7" t="s">
        <v>1853</v>
      </c>
      <c r="K369" s="7" t="s">
        <v>2762</v>
      </c>
      <c r="L369" s="15" t="s">
        <v>2763</v>
      </c>
      <c r="M369" s="7"/>
      <c r="N369" s="7"/>
      <c r="O369" s="7"/>
      <c r="P369" s="7"/>
      <c r="Q369" s="7"/>
      <c r="R369" s="7"/>
      <c r="S369" s="7"/>
      <c r="T369" s="7"/>
      <c r="U369" s="7"/>
      <c r="V369" s="7"/>
      <c r="W369" s="7"/>
      <c r="X369" s="7"/>
      <c r="Y369" s="7"/>
      <c r="Z369" s="7"/>
    </row>
    <row r="370" ht="145.2" spans="1:26">
      <c r="A370" s="6" t="s">
        <v>2764</v>
      </c>
      <c r="B370" s="6" t="s">
        <v>931</v>
      </c>
      <c r="C370" s="7">
        <v>22251189</v>
      </c>
      <c r="D370" s="6" t="s">
        <v>793</v>
      </c>
      <c r="E370" s="7"/>
      <c r="F370" s="7"/>
      <c r="G370" s="7" t="s">
        <v>2765</v>
      </c>
      <c r="H370" s="7" t="s">
        <v>2766</v>
      </c>
      <c r="I370" s="20">
        <v>45161</v>
      </c>
      <c r="J370" s="7" t="s">
        <v>1853</v>
      </c>
      <c r="K370" s="7" t="s">
        <v>2767</v>
      </c>
      <c r="L370" s="15" t="s">
        <v>1337</v>
      </c>
      <c r="M370" s="7"/>
      <c r="N370" s="7"/>
      <c r="O370" s="7"/>
      <c r="P370" s="7"/>
      <c r="Q370" s="7"/>
      <c r="R370" s="7"/>
      <c r="S370" s="7" t="s">
        <v>2768</v>
      </c>
      <c r="T370" s="6" t="s">
        <v>2769</v>
      </c>
      <c r="U370" s="6" t="s">
        <v>1346</v>
      </c>
      <c r="V370" s="6" t="s">
        <v>2770</v>
      </c>
      <c r="W370" s="15" t="s">
        <v>1337</v>
      </c>
      <c r="X370" s="7"/>
      <c r="Y370" s="7"/>
      <c r="Z370" s="7"/>
    </row>
    <row r="371" ht="237.6" spans="1:26">
      <c r="A371" s="6"/>
      <c r="B371" s="6"/>
      <c r="C371" s="7"/>
      <c r="D371" s="6"/>
      <c r="E371" s="7"/>
      <c r="F371" s="7"/>
      <c r="G371" s="7" t="s">
        <v>2659</v>
      </c>
      <c r="H371" s="7" t="s">
        <v>2660</v>
      </c>
      <c r="I371" s="20">
        <v>45015</v>
      </c>
      <c r="J371" s="6" t="s">
        <v>2771</v>
      </c>
      <c r="K371" s="7" t="s">
        <v>2662</v>
      </c>
      <c r="L371" s="15" t="s">
        <v>1513</v>
      </c>
      <c r="M371" s="7"/>
      <c r="N371" s="7"/>
      <c r="O371" s="7"/>
      <c r="P371" s="7"/>
      <c r="Q371" s="7"/>
      <c r="R371" s="7"/>
      <c r="S371" s="7"/>
      <c r="T371" s="7"/>
      <c r="U371" s="7"/>
      <c r="V371" s="7"/>
      <c r="W371" s="7"/>
      <c r="X371" s="7"/>
      <c r="Y371" s="7"/>
      <c r="Z371" s="7"/>
    </row>
    <row r="372" ht="198" spans="1:26">
      <c r="A372" s="6" t="s">
        <v>2772</v>
      </c>
      <c r="B372" s="6" t="s">
        <v>931</v>
      </c>
      <c r="C372" s="7">
        <v>22251233</v>
      </c>
      <c r="D372" s="6" t="s">
        <v>781</v>
      </c>
      <c r="E372" s="7"/>
      <c r="F372" s="7"/>
      <c r="G372" s="7" t="s">
        <v>2773</v>
      </c>
      <c r="H372" s="7" t="s">
        <v>2774</v>
      </c>
      <c r="I372" s="20">
        <v>45108</v>
      </c>
      <c r="J372" s="7" t="s">
        <v>1335</v>
      </c>
      <c r="K372" s="7" t="s">
        <v>2775</v>
      </c>
      <c r="L372" s="15" t="s">
        <v>2255</v>
      </c>
      <c r="M372" s="7"/>
      <c r="N372" s="7"/>
      <c r="O372" s="7"/>
      <c r="P372" s="7"/>
      <c r="Q372" s="7"/>
      <c r="R372" s="7"/>
      <c r="S372" s="7"/>
      <c r="T372" s="7"/>
      <c r="U372" s="7"/>
      <c r="V372" s="7"/>
      <c r="W372" s="7"/>
      <c r="X372" s="7"/>
      <c r="Y372" s="7"/>
      <c r="Z372" s="7"/>
    </row>
    <row r="373" ht="145.2" spans="1:26">
      <c r="A373" s="12" t="s">
        <v>2776</v>
      </c>
      <c r="B373" s="12" t="s">
        <v>972</v>
      </c>
      <c r="C373" s="12">
        <v>22251026</v>
      </c>
      <c r="D373" s="10" t="s">
        <v>2126</v>
      </c>
      <c r="E373" s="10"/>
      <c r="F373" s="10"/>
      <c r="G373" s="10" t="s">
        <v>2777</v>
      </c>
      <c r="H373" s="10" t="s">
        <v>2778</v>
      </c>
      <c r="I373" s="10"/>
      <c r="J373" s="10" t="s">
        <v>1358</v>
      </c>
      <c r="K373" s="10" t="s">
        <v>2779</v>
      </c>
      <c r="L373" s="10" t="s">
        <v>2780</v>
      </c>
      <c r="M373" s="10" t="s">
        <v>2781</v>
      </c>
      <c r="N373" s="10" t="s">
        <v>2156</v>
      </c>
      <c r="O373" s="10"/>
      <c r="P373" s="10" t="s">
        <v>2782</v>
      </c>
      <c r="Q373" s="10" t="s">
        <v>2783</v>
      </c>
      <c r="R373" s="10" t="s">
        <v>2784</v>
      </c>
      <c r="S373" s="10"/>
      <c r="T373" s="10"/>
      <c r="U373" s="10"/>
      <c r="V373" s="10"/>
      <c r="W373" s="10"/>
      <c r="X373" s="10"/>
      <c r="Y373" s="10"/>
      <c r="Z373" s="10"/>
    </row>
    <row r="374" ht="158.4" spans="1:26">
      <c r="A374" s="12" t="s">
        <v>2785</v>
      </c>
      <c r="B374" s="12" t="s">
        <v>972</v>
      </c>
      <c r="C374" s="12">
        <v>22251199</v>
      </c>
      <c r="D374" s="10" t="s">
        <v>2786</v>
      </c>
      <c r="E374" s="10"/>
      <c r="F374" s="10"/>
      <c r="G374" s="10" t="s">
        <v>2787</v>
      </c>
      <c r="H374" s="10" t="s">
        <v>2788</v>
      </c>
      <c r="I374" s="10"/>
      <c r="J374" s="10" t="s">
        <v>2065</v>
      </c>
      <c r="K374" s="10" t="s">
        <v>2789</v>
      </c>
      <c r="L374" s="10" t="s">
        <v>2790</v>
      </c>
      <c r="M374" s="10" t="s">
        <v>2791</v>
      </c>
      <c r="N374" s="10" t="s">
        <v>2156</v>
      </c>
      <c r="O374" s="10"/>
      <c r="P374" s="10" t="s">
        <v>2792</v>
      </c>
      <c r="Q374" s="10" t="s">
        <v>2793</v>
      </c>
      <c r="R374" s="10" t="s">
        <v>2794</v>
      </c>
      <c r="S374" s="10"/>
      <c r="T374" s="10"/>
      <c r="U374" s="10"/>
      <c r="V374" s="10"/>
      <c r="W374" s="10"/>
      <c r="X374" s="10"/>
      <c r="Y374" s="10"/>
      <c r="Z374" s="10"/>
    </row>
    <row r="375" ht="91.2" spans="1:26">
      <c r="A375" s="12" t="s">
        <v>2795</v>
      </c>
      <c r="B375" s="12" t="s">
        <v>972</v>
      </c>
      <c r="C375" s="12">
        <v>22251250</v>
      </c>
      <c r="D375" s="10" t="s">
        <v>1485</v>
      </c>
      <c r="E375" s="10"/>
      <c r="F375" s="10"/>
      <c r="G375" s="10"/>
      <c r="H375" s="10"/>
      <c r="I375" s="10"/>
      <c r="J375" s="10"/>
      <c r="K375" s="10"/>
      <c r="L375" s="10"/>
      <c r="M375" s="10" t="s">
        <v>2796</v>
      </c>
      <c r="N375" s="10" t="s">
        <v>2156</v>
      </c>
      <c r="O375" s="10"/>
      <c r="P375" s="24">
        <v>44883</v>
      </c>
      <c r="Q375" s="10" t="s">
        <v>2797</v>
      </c>
      <c r="R375" s="10" t="s">
        <v>2798</v>
      </c>
      <c r="S375" s="10"/>
      <c r="T375" s="10"/>
      <c r="U375" s="10"/>
      <c r="V375" s="10"/>
      <c r="W375" s="10"/>
      <c r="X375" s="10"/>
      <c r="Y375" s="10"/>
      <c r="Z375" s="10"/>
    </row>
    <row r="376" ht="145.2" spans="1:26">
      <c r="A376" s="12" t="s">
        <v>2799</v>
      </c>
      <c r="B376" s="12" t="s">
        <v>972</v>
      </c>
      <c r="C376" s="12">
        <v>22251252</v>
      </c>
      <c r="D376" s="10" t="s">
        <v>2786</v>
      </c>
      <c r="E376" s="10"/>
      <c r="F376" s="10"/>
      <c r="G376" s="10" t="s">
        <v>2800</v>
      </c>
      <c r="H376" s="10" t="s">
        <v>2801</v>
      </c>
      <c r="I376" s="10"/>
      <c r="J376" s="10" t="s">
        <v>2253</v>
      </c>
      <c r="K376" s="10" t="s">
        <v>2802</v>
      </c>
      <c r="L376" s="10" t="s">
        <v>2803</v>
      </c>
      <c r="M376" s="10"/>
      <c r="N376" s="10"/>
      <c r="O376" s="10"/>
      <c r="P376" s="10"/>
      <c r="Q376" s="10"/>
      <c r="R376" s="10"/>
      <c r="S376" s="10"/>
      <c r="T376" s="10"/>
      <c r="U376" s="10"/>
      <c r="V376" s="10"/>
      <c r="W376" s="10"/>
      <c r="X376" s="10"/>
      <c r="Y376" s="10"/>
      <c r="Z376" s="10"/>
    </row>
    <row r="377" ht="158.4" spans="1:26">
      <c r="A377" s="8" t="s">
        <v>2804</v>
      </c>
      <c r="B377" s="8" t="s">
        <v>2805</v>
      </c>
      <c r="C377" s="7">
        <v>22251325</v>
      </c>
      <c r="D377" s="18" t="s">
        <v>2642</v>
      </c>
      <c r="E377" s="7"/>
      <c r="F377" s="7"/>
      <c r="G377" s="18" t="s">
        <v>2806</v>
      </c>
      <c r="H377" s="18" t="s">
        <v>2807</v>
      </c>
      <c r="I377" s="20">
        <v>45156</v>
      </c>
      <c r="J377" s="18" t="s">
        <v>2808</v>
      </c>
      <c r="K377" s="18" t="s">
        <v>2809</v>
      </c>
      <c r="L377" s="96">
        <v>0.375</v>
      </c>
      <c r="M377" s="7"/>
      <c r="N377" s="7"/>
      <c r="O377" s="7"/>
      <c r="P377" s="7"/>
      <c r="Q377" s="7"/>
      <c r="R377" s="7"/>
      <c r="S377" s="7"/>
      <c r="T377" s="7"/>
      <c r="U377" s="7"/>
      <c r="V377" s="7"/>
      <c r="W377" s="7"/>
      <c r="X377" s="7"/>
      <c r="Y377" s="7"/>
      <c r="Z377" s="6"/>
    </row>
    <row r="378" ht="237.6" spans="1:26">
      <c r="A378" s="18" t="s">
        <v>2810</v>
      </c>
      <c r="B378" s="8" t="s">
        <v>2805</v>
      </c>
      <c r="C378" s="7">
        <v>22251052</v>
      </c>
      <c r="D378" s="18" t="s">
        <v>2642</v>
      </c>
      <c r="E378" s="7"/>
      <c r="F378" s="7"/>
      <c r="G378" s="18" t="s">
        <v>2659</v>
      </c>
      <c r="H378" s="18" t="s">
        <v>2811</v>
      </c>
      <c r="I378" s="97">
        <v>45042</v>
      </c>
      <c r="J378" s="18" t="s">
        <v>2812</v>
      </c>
      <c r="K378" s="18" t="s">
        <v>2813</v>
      </c>
      <c r="L378" s="96">
        <v>0.25</v>
      </c>
      <c r="M378" s="7"/>
      <c r="N378" s="18"/>
      <c r="O378" s="7"/>
      <c r="P378" s="7"/>
      <c r="Q378" s="18"/>
      <c r="R378" s="96"/>
      <c r="S378" s="7"/>
      <c r="T378" s="7"/>
      <c r="U378" s="7"/>
      <c r="V378" s="7"/>
      <c r="W378" s="7"/>
      <c r="X378" s="7"/>
      <c r="Y378" s="7"/>
      <c r="Z378" s="7"/>
    </row>
    <row r="379" ht="86.4" spans="1:26">
      <c r="A379" s="18" t="s">
        <v>2810</v>
      </c>
      <c r="B379" s="8" t="s">
        <v>2805</v>
      </c>
      <c r="C379" s="7">
        <v>22251052</v>
      </c>
      <c r="D379" s="18" t="s">
        <v>2642</v>
      </c>
      <c r="E379" s="7"/>
      <c r="F379" s="7"/>
      <c r="G379" s="7"/>
      <c r="H379" s="7"/>
      <c r="I379" s="7"/>
      <c r="J379" s="7"/>
      <c r="K379" s="7"/>
      <c r="L379" s="7"/>
      <c r="M379" s="7"/>
      <c r="N379" s="7"/>
      <c r="O379" s="7"/>
      <c r="P379" s="7"/>
      <c r="Q379" s="7"/>
      <c r="R379" s="7"/>
      <c r="S379" s="18" t="s">
        <v>2814</v>
      </c>
      <c r="T379" s="18" t="s">
        <v>2815</v>
      </c>
      <c r="U379" s="18" t="s">
        <v>2665</v>
      </c>
      <c r="V379" s="18" t="s">
        <v>2816</v>
      </c>
      <c r="W379" s="87" t="s">
        <v>2275</v>
      </c>
      <c r="X379" s="7"/>
      <c r="Y379" s="7"/>
      <c r="Z379" s="7"/>
    </row>
    <row r="380" ht="237.6" spans="1:26">
      <c r="A380" s="6" t="s">
        <v>2817</v>
      </c>
      <c r="B380" s="6" t="s">
        <v>1059</v>
      </c>
      <c r="C380" s="7">
        <v>22251070</v>
      </c>
      <c r="D380" s="6" t="s">
        <v>1748</v>
      </c>
      <c r="E380" s="7"/>
      <c r="F380" s="7"/>
      <c r="G380" s="6" t="s">
        <v>2818</v>
      </c>
      <c r="H380" s="6" t="s">
        <v>2819</v>
      </c>
      <c r="I380" s="7" t="s">
        <v>2820</v>
      </c>
      <c r="J380" s="7" t="s">
        <v>1341</v>
      </c>
      <c r="K380" s="7" t="s">
        <v>2821</v>
      </c>
      <c r="L380" s="6" t="s">
        <v>2822</v>
      </c>
      <c r="M380" s="7"/>
      <c r="N380" s="7"/>
      <c r="O380" s="7"/>
      <c r="P380" s="7"/>
      <c r="Q380" s="7"/>
      <c r="R380" s="7"/>
      <c r="S380" s="7"/>
      <c r="T380" s="7"/>
      <c r="U380" s="7"/>
      <c r="V380" s="7"/>
      <c r="W380" s="7"/>
      <c r="X380" s="7"/>
      <c r="Y380" s="7"/>
      <c r="Z380" s="6"/>
    </row>
    <row r="381" ht="25.2" spans="1:26">
      <c r="A381" s="6" t="s">
        <v>2823</v>
      </c>
      <c r="B381" s="6" t="s">
        <v>1059</v>
      </c>
      <c r="C381" s="7">
        <v>22251120</v>
      </c>
      <c r="D381" s="6" t="s">
        <v>1695</v>
      </c>
      <c r="E381" s="7"/>
      <c r="F381" s="7"/>
      <c r="G381" s="7"/>
      <c r="H381" s="7"/>
      <c r="I381" s="7"/>
      <c r="J381" s="7"/>
      <c r="K381" s="7"/>
      <c r="L381" s="7"/>
      <c r="M381" s="7"/>
      <c r="N381" s="7"/>
      <c r="O381" s="7"/>
      <c r="P381" s="7"/>
      <c r="Q381" s="7"/>
      <c r="R381" s="7"/>
      <c r="S381" s="7"/>
      <c r="T381" s="7"/>
      <c r="U381" s="7"/>
      <c r="V381" s="7"/>
      <c r="W381" s="7"/>
      <c r="X381" s="7" t="s">
        <v>2824</v>
      </c>
      <c r="Y381" s="7"/>
      <c r="Z381" s="7"/>
    </row>
    <row r="382" ht="25.2" spans="1:26">
      <c r="A382" s="6" t="s">
        <v>2825</v>
      </c>
      <c r="B382" s="6" t="s">
        <v>1059</v>
      </c>
      <c r="C382" s="7">
        <v>22251128</v>
      </c>
      <c r="D382" s="6" t="s">
        <v>1695</v>
      </c>
      <c r="E382" s="7"/>
      <c r="F382" s="7"/>
      <c r="G382" s="7"/>
      <c r="H382" s="7"/>
      <c r="I382" s="7"/>
      <c r="J382" s="7"/>
      <c r="K382" s="7"/>
      <c r="L382" s="7"/>
      <c r="M382" s="7"/>
      <c r="N382" s="7"/>
      <c r="O382" s="7"/>
      <c r="P382" s="7"/>
      <c r="Q382" s="7"/>
      <c r="R382" s="7"/>
      <c r="S382" s="7"/>
      <c r="T382" s="7"/>
      <c r="U382" s="7"/>
      <c r="V382" s="7"/>
      <c r="W382" s="7"/>
      <c r="X382" s="7" t="s">
        <v>2826</v>
      </c>
      <c r="Y382" s="7"/>
      <c r="Z382" s="7"/>
    </row>
    <row r="383" ht="171.6" spans="1:26">
      <c r="A383" s="6" t="s">
        <v>2827</v>
      </c>
      <c r="B383" s="6" t="s">
        <v>1059</v>
      </c>
      <c r="C383" s="7">
        <v>22251132</v>
      </c>
      <c r="D383" s="6" t="s">
        <v>1695</v>
      </c>
      <c r="E383" s="7"/>
      <c r="F383" s="7"/>
      <c r="G383" s="7" t="s">
        <v>2828</v>
      </c>
      <c r="H383" s="7" t="s">
        <v>2829</v>
      </c>
      <c r="I383" s="7">
        <v>2022.12</v>
      </c>
      <c r="J383" s="7" t="s">
        <v>1353</v>
      </c>
      <c r="K383" s="7" t="s">
        <v>2830</v>
      </c>
      <c r="L383" s="48">
        <v>0.285714285714286</v>
      </c>
      <c r="M383" s="7"/>
      <c r="N383" s="7"/>
      <c r="O383" s="7"/>
      <c r="P383" s="7"/>
      <c r="Q383" s="7"/>
      <c r="R383" s="7"/>
      <c r="S383" s="7"/>
      <c r="T383" s="7"/>
      <c r="U383" s="7"/>
      <c r="V383" s="7"/>
      <c r="W383" s="7"/>
      <c r="X383" s="7"/>
      <c r="Y383" s="7"/>
      <c r="Z383" s="6"/>
    </row>
    <row r="384" ht="184.8" spans="1:26">
      <c r="A384" s="6" t="s">
        <v>2827</v>
      </c>
      <c r="B384" s="6" t="s">
        <v>1059</v>
      </c>
      <c r="C384" s="7">
        <v>22251132</v>
      </c>
      <c r="D384" s="6" t="s">
        <v>1695</v>
      </c>
      <c r="E384" s="7"/>
      <c r="F384" s="7"/>
      <c r="G384" s="7" t="s">
        <v>2831</v>
      </c>
      <c r="H384" s="7" t="s">
        <v>2832</v>
      </c>
      <c r="I384" s="7">
        <v>2023.6</v>
      </c>
      <c r="J384" s="7" t="s">
        <v>1353</v>
      </c>
      <c r="K384" s="7" t="s">
        <v>2833</v>
      </c>
      <c r="L384" s="98">
        <v>0.25</v>
      </c>
      <c r="M384" s="7"/>
      <c r="N384" s="7"/>
      <c r="O384" s="7"/>
      <c r="P384" s="7"/>
      <c r="Q384" s="7"/>
      <c r="R384" s="7"/>
      <c r="S384" s="7"/>
      <c r="T384" s="7"/>
      <c r="U384" s="7"/>
      <c r="V384" s="7"/>
      <c r="W384" s="7"/>
      <c r="X384" s="7"/>
      <c r="Y384" s="7"/>
      <c r="Z384" s="6"/>
    </row>
    <row r="385" ht="224.4" spans="1:26">
      <c r="A385" s="6" t="s">
        <v>2834</v>
      </c>
      <c r="B385" s="6" t="s">
        <v>1059</v>
      </c>
      <c r="C385" s="7">
        <v>22251188</v>
      </c>
      <c r="D385" s="6" t="s">
        <v>1748</v>
      </c>
      <c r="E385" s="7"/>
      <c r="F385" s="7"/>
      <c r="G385" s="7" t="s">
        <v>2835</v>
      </c>
      <c r="H385" s="101" t="s">
        <v>2836</v>
      </c>
      <c r="I385" s="7" t="s">
        <v>2837</v>
      </c>
      <c r="J385" s="7" t="s">
        <v>2838</v>
      </c>
      <c r="K385" s="7" t="s">
        <v>2164</v>
      </c>
      <c r="L385" s="15" t="s">
        <v>2426</v>
      </c>
      <c r="M385" s="7"/>
      <c r="N385" s="7"/>
      <c r="O385" s="7"/>
      <c r="P385" s="7"/>
      <c r="Q385" s="7"/>
      <c r="R385" s="7"/>
      <c r="S385" s="7"/>
      <c r="T385" s="7"/>
      <c r="U385" s="7"/>
      <c r="V385" s="7"/>
      <c r="W385" s="7"/>
      <c r="X385" s="7"/>
      <c r="Y385" s="7"/>
      <c r="Z385" s="6"/>
    </row>
    <row r="386" ht="171.6" spans="1:26">
      <c r="A386" s="6" t="s">
        <v>2839</v>
      </c>
      <c r="B386" s="6" t="s">
        <v>1102</v>
      </c>
      <c r="C386" s="6">
        <v>22251300</v>
      </c>
      <c r="D386" s="6" t="s">
        <v>1695</v>
      </c>
      <c r="E386" s="6"/>
      <c r="F386" s="6"/>
      <c r="G386" s="6" t="s">
        <v>2840</v>
      </c>
      <c r="H386" s="6" t="s">
        <v>2618</v>
      </c>
      <c r="I386" s="6" t="s">
        <v>2841</v>
      </c>
      <c r="J386" s="6" t="s">
        <v>2842</v>
      </c>
      <c r="K386" s="6" t="s">
        <v>2843</v>
      </c>
      <c r="L386" s="47" t="s">
        <v>1465</v>
      </c>
      <c r="M386" s="6"/>
      <c r="N386" s="6"/>
      <c r="O386" s="6"/>
      <c r="P386" s="6"/>
      <c r="Q386" s="6"/>
      <c r="R386" s="47"/>
      <c r="S386" s="6"/>
      <c r="T386" s="6"/>
      <c r="U386" s="6"/>
      <c r="V386" s="6"/>
      <c r="W386" s="6"/>
      <c r="X386" s="6"/>
      <c r="Y386" s="6"/>
      <c r="Z386" s="6"/>
    </row>
    <row r="387" ht="171.6" spans="1:26">
      <c r="A387" s="6" t="s">
        <v>2839</v>
      </c>
      <c r="B387" s="6" t="s">
        <v>1102</v>
      </c>
      <c r="C387" s="6">
        <v>22251300</v>
      </c>
      <c r="D387" s="6" t="s">
        <v>1695</v>
      </c>
      <c r="E387" s="6"/>
      <c r="F387" s="6"/>
      <c r="G387" s="6" t="s">
        <v>2076</v>
      </c>
      <c r="H387" s="6" t="s">
        <v>2844</v>
      </c>
      <c r="I387" s="6" t="s">
        <v>2845</v>
      </c>
      <c r="J387" s="6" t="s">
        <v>2508</v>
      </c>
      <c r="K387" s="6" t="s">
        <v>2846</v>
      </c>
      <c r="L387" s="47" t="s">
        <v>1419</v>
      </c>
      <c r="M387" s="6"/>
      <c r="N387" s="6"/>
      <c r="O387" s="6"/>
      <c r="P387" s="6"/>
      <c r="Q387" s="6"/>
      <c r="R387" s="47"/>
      <c r="S387" s="6"/>
      <c r="T387" s="6"/>
      <c r="U387" s="6"/>
      <c r="V387" s="6"/>
      <c r="W387" s="6"/>
      <c r="X387" s="6"/>
      <c r="Y387" s="6"/>
      <c r="Z387" s="6"/>
    </row>
    <row r="388" ht="72" spans="1:26">
      <c r="A388" s="6" t="s">
        <v>2839</v>
      </c>
      <c r="B388" s="6" t="s">
        <v>1102</v>
      </c>
      <c r="C388" s="6">
        <v>22251300</v>
      </c>
      <c r="D388" s="6" t="s">
        <v>1695</v>
      </c>
      <c r="E388" s="6"/>
      <c r="F388" s="6"/>
      <c r="G388" s="6"/>
      <c r="H388" s="6"/>
      <c r="I388" s="6"/>
      <c r="J388" s="6"/>
      <c r="K388" s="6"/>
      <c r="L388" s="47"/>
      <c r="M388" s="6" t="s">
        <v>2847</v>
      </c>
      <c r="N388" s="6" t="s">
        <v>1399</v>
      </c>
      <c r="O388" s="6" t="s">
        <v>1433</v>
      </c>
      <c r="P388" s="6" t="s">
        <v>2086</v>
      </c>
      <c r="Q388" s="6" t="s">
        <v>2848</v>
      </c>
      <c r="R388" s="47" t="s">
        <v>2081</v>
      </c>
      <c r="S388" s="6"/>
      <c r="T388" s="6"/>
      <c r="U388" s="6"/>
      <c r="V388" s="6"/>
      <c r="W388" s="6"/>
      <c r="X388" s="6"/>
      <c r="Y388" s="6"/>
      <c r="Z388" s="6"/>
    </row>
    <row r="389" ht="145.2" spans="1:26">
      <c r="A389" s="6" t="s">
        <v>2849</v>
      </c>
      <c r="B389" s="6" t="s">
        <v>1102</v>
      </c>
      <c r="C389" s="6">
        <v>22251346</v>
      </c>
      <c r="D389" s="6" t="s">
        <v>1695</v>
      </c>
      <c r="E389" s="6"/>
      <c r="F389" s="6"/>
      <c r="G389" s="6" t="s">
        <v>2850</v>
      </c>
      <c r="H389" s="6" t="s">
        <v>2318</v>
      </c>
      <c r="I389" s="6" t="s">
        <v>2841</v>
      </c>
      <c r="J389" s="6" t="s">
        <v>2842</v>
      </c>
      <c r="K389" s="6" t="s">
        <v>2851</v>
      </c>
      <c r="L389" s="47" t="s">
        <v>1419</v>
      </c>
      <c r="M389" s="6"/>
      <c r="N389" s="6"/>
      <c r="O389" s="6"/>
      <c r="P389" s="6"/>
      <c r="Q389" s="6"/>
      <c r="R389" s="47"/>
      <c r="S389" s="6"/>
      <c r="T389" s="6"/>
      <c r="U389" s="6"/>
      <c r="V389" s="6"/>
      <c r="W389" s="6"/>
      <c r="X389" s="6"/>
      <c r="Y389" s="6"/>
      <c r="Z389" s="6"/>
    </row>
    <row r="390" ht="171.6" spans="1:26">
      <c r="A390" s="6" t="s">
        <v>2852</v>
      </c>
      <c r="B390" s="6" t="s">
        <v>1102</v>
      </c>
      <c r="C390" s="6">
        <v>22251146</v>
      </c>
      <c r="D390" s="6" t="s">
        <v>1695</v>
      </c>
      <c r="E390" s="6"/>
      <c r="F390" s="6"/>
      <c r="G390" s="6" t="s">
        <v>2840</v>
      </c>
      <c r="H390" s="6" t="s">
        <v>2618</v>
      </c>
      <c r="I390" s="6" t="s">
        <v>2841</v>
      </c>
      <c r="J390" s="6" t="s">
        <v>2842</v>
      </c>
      <c r="K390" s="6" t="s">
        <v>2843</v>
      </c>
      <c r="L390" s="47" t="s">
        <v>2583</v>
      </c>
      <c r="M390" s="6"/>
      <c r="N390" s="6"/>
      <c r="O390" s="6"/>
      <c r="P390" s="6"/>
      <c r="Q390" s="6"/>
      <c r="R390" s="47"/>
      <c r="S390" s="6"/>
      <c r="T390" s="6"/>
      <c r="U390" s="6"/>
      <c r="V390" s="6"/>
      <c r="W390" s="6"/>
      <c r="X390" s="6"/>
      <c r="Y390" s="6"/>
      <c r="Z390" s="6"/>
    </row>
    <row r="391" ht="171.6" spans="1:26">
      <c r="A391" s="6" t="s">
        <v>2852</v>
      </c>
      <c r="B391" s="6" t="s">
        <v>1102</v>
      </c>
      <c r="C391" s="6">
        <v>22251146</v>
      </c>
      <c r="D391" s="6" t="s">
        <v>1695</v>
      </c>
      <c r="E391" s="6"/>
      <c r="F391" s="6"/>
      <c r="G391" s="6" t="s">
        <v>2076</v>
      </c>
      <c r="H391" s="6" t="s">
        <v>2844</v>
      </c>
      <c r="I391" s="6" t="s">
        <v>2845</v>
      </c>
      <c r="J391" s="6" t="s">
        <v>2508</v>
      </c>
      <c r="K391" s="6" t="s">
        <v>2846</v>
      </c>
      <c r="L391" s="47" t="s">
        <v>1545</v>
      </c>
      <c r="M391" s="6"/>
      <c r="N391" s="6"/>
      <c r="O391" s="6"/>
      <c r="P391" s="6"/>
      <c r="Q391" s="6"/>
      <c r="R391" s="47"/>
      <c r="S391" s="6"/>
      <c r="T391" s="6"/>
      <c r="U391" s="6"/>
      <c r="V391" s="6"/>
      <c r="W391" s="6"/>
      <c r="X391" s="6"/>
      <c r="Y391" s="6"/>
      <c r="Z391" s="6"/>
    </row>
    <row r="392" ht="158.4" spans="1:26">
      <c r="A392" s="6" t="s">
        <v>2852</v>
      </c>
      <c r="B392" s="6" t="s">
        <v>1102</v>
      </c>
      <c r="C392" s="6">
        <v>22251146</v>
      </c>
      <c r="D392" s="6" t="s">
        <v>1695</v>
      </c>
      <c r="E392" s="6"/>
      <c r="F392" s="6"/>
      <c r="G392" s="6" t="s">
        <v>2853</v>
      </c>
      <c r="H392" s="6" t="s">
        <v>2844</v>
      </c>
      <c r="I392" s="6" t="s">
        <v>2845</v>
      </c>
      <c r="J392" s="6" t="s">
        <v>2508</v>
      </c>
      <c r="K392" s="6" t="s">
        <v>2854</v>
      </c>
      <c r="L392" s="47" t="s">
        <v>1545</v>
      </c>
      <c r="M392" s="6"/>
      <c r="N392" s="6"/>
      <c r="O392" s="6"/>
      <c r="P392" s="6"/>
      <c r="Q392" s="6"/>
      <c r="R392" s="47"/>
      <c r="S392" s="6"/>
      <c r="T392" s="6"/>
      <c r="U392" s="6"/>
      <c r="V392" s="6"/>
      <c r="W392" s="6"/>
      <c r="X392" s="6"/>
      <c r="Y392" s="6"/>
      <c r="Z392" s="6"/>
    </row>
    <row r="393" ht="72" spans="1:26">
      <c r="A393" s="6" t="s">
        <v>2852</v>
      </c>
      <c r="B393" s="6" t="s">
        <v>1102</v>
      </c>
      <c r="C393" s="6">
        <v>22251146</v>
      </c>
      <c r="D393" s="6" t="s">
        <v>1695</v>
      </c>
      <c r="E393" s="6"/>
      <c r="F393" s="6"/>
      <c r="G393" s="6"/>
      <c r="H393" s="6"/>
      <c r="I393" s="6"/>
      <c r="J393" s="6"/>
      <c r="K393" s="6"/>
      <c r="L393" s="47"/>
      <c r="M393" s="6" t="s">
        <v>2847</v>
      </c>
      <c r="N393" s="6" t="s">
        <v>1399</v>
      </c>
      <c r="O393" s="6" t="s">
        <v>1433</v>
      </c>
      <c r="P393" s="6" t="s">
        <v>2086</v>
      </c>
      <c r="Q393" s="6" t="s">
        <v>2848</v>
      </c>
      <c r="R393" s="47" t="s">
        <v>1482</v>
      </c>
      <c r="S393" s="6"/>
      <c r="T393" s="6"/>
      <c r="U393" s="6"/>
      <c r="V393" s="6"/>
      <c r="W393" s="6"/>
      <c r="X393" s="6"/>
      <c r="Y393" s="6"/>
      <c r="Z393" s="6"/>
    </row>
    <row r="394" ht="72" spans="1:26">
      <c r="A394" s="6" t="s">
        <v>2852</v>
      </c>
      <c r="B394" s="6" t="s">
        <v>1102</v>
      </c>
      <c r="C394" s="6">
        <v>22251146</v>
      </c>
      <c r="D394" s="6" t="s">
        <v>1695</v>
      </c>
      <c r="E394" s="6"/>
      <c r="F394" s="6"/>
      <c r="G394" s="6"/>
      <c r="H394" s="6"/>
      <c r="I394" s="6"/>
      <c r="J394" s="6"/>
      <c r="K394" s="6"/>
      <c r="L394" s="47"/>
      <c r="M394" s="6" t="s">
        <v>2855</v>
      </c>
      <c r="N394" s="6" t="s">
        <v>1399</v>
      </c>
      <c r="O394" s="6" t="s">
        <v>1433</v>
      </c>
      <c r="P394" s="6" t="s">
        <v>2856</v>
      </c>
      <c r="Q394" s="6" t="s">
        <v>2857</v>
      </c>
      <c r="R394" s="47" t="s">
        <v>2081</v>
      </c>
      <c r="S394" s="6"/>
      <c r="T394" s="6"/>
      <c r="U394" s="6"/>
      <c r="V394" s="6"/>
      <c r="W394" s="6"/>
      <c r="X394" s="6"/>
      <c r="Y394" s="6"/>
      <c r="Z394" s="6"/>
    </row>
    <row r="395" ht="72" spans="1:26">
      <c r="A395" s="6" t="s">
        <v>2858</v>
      </c>
      <c r="B395" s="6" t="s">
        <v>1102</v>
      </c>
      <c r="C395" s="6" t="s">
        <v>1122</v>
      </c>
      <c r="D395" s="6" t="s">
        <v>1695</v>
      </c>
      <c r="E395" s="7"/>
      <c r="F395" s="7"/>
      <c r="G395" s="7"/>
      <c r="H395" s="7"/>
      <c r="I395" s="7"/>
      <c r="J395" s="7"/>
      <c r="K395" s="7"/>
      <c r="L395" s="7"/>
      <c r="M395" s="6" t="s">
        <v>2859</v>
      </c>
      <c r="N395" s="6" t="s">
        <v>1399</v>
      </c>
      <c r="O395" s="6" t="s">
        <v>1433</v>
      </c>
      <c r="P395" s="6" t="s">
        <v>2860</v>
      </c>
      <c r="Q395" s="6" t="s">
        <v>2861</v>
      </c>
      <c r="R395" s="47" t="s">
        <v>1894</v>
      </c>
      <c r="S395" s="6"/>
      <c r="T395" s="6"/>
      <c r="U395" s="6"/>
      <c r="V395" s="6"/>
      <c r="W395" s="6"/>
      <c r="X395" s="6"/>
      <c r="Y395" s="6"/>
      <c r="Z395" s="6"/>
    </row>
    <row r="396" ht="72" spans="1:26">
      <c r="A396" s="6" t="s">
        <v>2862</v>
      </c>
      <c r="B396" s="6" t="s">
        <v>1102</v>
      </c>
      <c r="C396" s="6">
        <v>22251089</v>
      </c>
      <c r="D396" s="6" t="s">
        <v>1695</v>
      </c>
      <c r="E396" s="7"/>
      <c r="F396" s="7"/>
      <c r="G396" s="7"/>
      <c r="H396" s="7"/>
      <c r="I396" s="7"/>
      <c r="J396" s="7"/>
      <c r="K396" s="7"/>
      <c r="L396" s="7"/>
      <c r="M396" s="6" t="s">
        <v>2863</v>
      </c>
      <c r="N396" s="6" t="s">
        <v>1399</v>
      </c>
      <c r="O396" s="6" t="s">
        <v>1433</v>
      </c>
      <c r="P396" s="6" t="s">
        <v>2864</v>
      </c>
      <c r="Q396" s="6" t="s">
        <v>2865</v>
      </c>
      <c r="R396" s="47" t="s">
        <v>1482</v>
      </c>
      <c r="S396" s="6"/>
      <c r="T396" s="6"/>
      <c r="U396" s="6"/>
      <c r="V396" s="6"/>
      <c r="W396" s="6"/>
      <c r="X396" s="6"/>
      <c r="Y396" s="6"/>
      <c r="Z396" s="6"/>
    </row>
    <row r="397" ht="158.4" spans="1:26">
      <c r="A397" s="6" t="s">
        <v>2852</v>
      </c>
      <c r="B397" s="6" t="s">
        <v>1102</v>
      </c>
      <c r="C397" s="6">
        <v>22251146</v>
      </c>
      <c r="D397" s="6" t="s">
        <v>1695</v>
      </c>
      <c r="E397" s="6"/>
      <c r="F397" s="6"/>
      <c r="G397" s="6" t="s">
        <v>2853</v>
      </c>
      <c r="H397" s="6" t="s">
        <v>2844</v>
      </c>
      <c r="I397" s="6" t="s">
        <v>2845</v>
      </c>
      <c r="J397" s="6" t="s">
        <v>2508</v>
      </c>
      <c r="K397" s="6" t="s">
        <v>2854</v>
      </c>
      <c r="L397" s="47" t="s">
        <v>1545</v>
      </c>
      <c r="M397" s="6"/>
      <c r="N397" s="6"/>
      <c r="O397" s="6"/>
      <c r="P397" s="6"/>
      <c r="Q397" s="6"/>
      <c r="R397" s="47"/>
      <c r="S397" s="6"/>
      <c r="T397" s="6"/>
      <c r="U397" s="6"/>
      <c r="V397" s="6"/>
      <c r="W397" s="6"/>
      <c r="X397" s="6"/>
      <c r="Y397" s="6"/>
      <c r="Z397" s="6"/>
    </row>
    <row r="398" ht="184.8" spans="1:26">
      <c r="A398" s="6" t="s">
        <v>2866</v>
      </c>
      <c r="B398" s="6" t="s">
        <v>1102</v>
      </c>
      <c r="C398" s="6">
        <v>22251211</v>
      </c>
      <c r="D398" s="6" t="s">
        <v>1695</v>
      </c>
      <c r="E398" s="7"/>
      <c r="F398" s="7"/>
      <c r="G398" s="6" t="s">
        <v>2617</v>
      </c>
      <c r="H398" s="6" t="s">
        <v>2618</v>
      </c>
      <c r="I398" s="6"/>
      <c r="J398" s="6" t="s">
        <v>2842</v>
      </c>
      <c r="K398" s="6" t="s">
        <v>2867</v>
      </c>
      <c r="L398" s="6" t="s">
        <v>2583</v>
      </c>
      <c r="M398" s="6"/>
      <c r="N398" s="6"/>
      <c r="O398" s="6"/>
      <c r="P398" s="6"/>
      <c r="Q398" s="6"/>
      <c r="R398" s="47"/>
      <c r="S398" s="11"/>
      <c r="T398" s="11"/>
      <c r="U398" s="11"/>
      <c r="V398" s="11"/>
      <c r="W398" s="11"/>
      <c r="X398" s="11"/>
      <c r="Y398" s="11"/>
      <c r="Z398" s="11"/>
    </row>
    <row r="399" ht="38.4" spans="1:26">
      <c r="A399" s="12" t="s">
        <v>2868</v>
      </c>
      <c r="B399" s="12" t="s">
        <v>2869</v>
      </c>
      <c r="C399" s="12">
        <v>22251118</v>
      </c>
      <c r="D399" s="12" t="s">
        <v>1670</v>
      </c>
      <c r="E399" s="12" t="s">
        <v>2870</v>
      </c>
      <c r="F399" s="12" t="s">
        <v>2870</v>
      </c>
      <c r="G399" s="10"/>
      <c r="H399" s="10"/>
      <c r="I399" s="10"/>
      <c r="J399" s="10"/>
      <c r="K399" s="10"/>
      <c r="L399" s="10"/>
      <c r="M399" s="10"/>
      <c r="N399" s="10"/>
      <c r="O399" s="10"/>
      <c r="P399" s="10"/>
      <c r="Q399" s="10"/>
      <c r="R399" s="10"/>
      <c r="S399" s="10"/>
      <c r="T399" s="10"/>
      <c r="U399" s="10"/>
      <c r="V399" s="10"/>
      <c r="W399" s="10"/>
      <c r="X399" s="10">
        <v>10</v>
      </c>
      <c r="Y399" s="10"/>
      <c r="Z399" s="10"/>
    </row>
    <row r="400" ht="38.4" spans="1:26">
      <c r="A400" s="12" t="s">
        <v>2871</v>
      </c>
      <c r="B400" s="12" t="s">
        <v>2869</v>
      </c>
      <c r="C400" s="12">
        <v>22251239</v>
      </c>
      <c r="D400" s="12" t="s">
        <v>1670</v>
      </c>
      <c r="E400" s="12" t="s">
        <v>2870</v>
      </c>
      <c r="F400" s="12" t="s">
        <v>2870</v>
      </c>
      <c r="G400" s="10"/>
      <c r="H400" s="10"/>
      <c r="I400" s="10"/>
      <c r="J400" s="10"/>
      <c r="K400" s="10"/>
      <c r="L400" s="10"/>
      <c r="M400" s="10"/>
      <c r="N400" s="10"/>
      <c r="O400" s="10"/>
      <c r="P400" s="10"/>
      <c r="Q400" s="10"/>
      <c r="R400" s="10"/>
      <c r="S400" s="10"/>
      <c r="T400" s="10"/>
      <c r="U400" s="10"/>
      <c r="V400" s="10"/>
      <c r="W400" s="10"/>
      <c r="X400" s="10">
        <v>4</v>
      </c>
      <c r="Y400" s="10"/>
      <c r="Z400" s="10"/>
    </row>
    <row r="401" ht="38.4" spans="1:26">
      <c r="A401" s="12" t="s">
        <v>2872</v>
      </c>
      <c r="B401" s="12" t="s">
        <v>2869</v>
      </c>
      <c r="C401" s="12">
        <v>22251127</v>
      </c>
      <c r="D401" s="12" t="s">
        <v>1670</v>
      </c>
      <c r="E401" s="12" t="s">
        <v>2870</v>
      </c>
      <c r="F401" s="12" t="s">
        <v>2870</v>
      </c>
      <c r="G401" s="10"/>
      <c r="H401" s="10"/>
      <c r="I401" s="10"/>
      <c r="J401" s="10"/>
      <c r="K401" s="10"/>
      <c r="L401" s="10"/>
      <c r="M401" s="10"/>
      <c r="N401" s="10"/>
      <c r="O401" s="10"/>
      <c r="P401" s="10"/>
      <c r="Q401" s="10"/>
      <c r="R401" s="10"/>
      <c r="S401" s="10"/>
      <c r="T401" s="10"/>
      <c r="U401" s="10"/>
      <c r="V401" s="10"/>
      <c r="W401" s="10"/>
      <c r="X401" s="10"/>
      <c r="Y401" s="10"/>
      <c r="Z401" s="10"/>
    </row>
    <row r="402" ht="73.2" spans="1:26">
      <c r="A402" s="12" t="s">
        <v>2873</v>
      </c>
      <c r="B402" s="12" t="s">
        <v>2869</v>
      </c>
      <c r="C402" s="31">
        <v>22251195</v>
      </c>
      <c r="D402" s="12" t="s">
        <v>1670</v>
      </c>
      <c r="E402" s="12" t="s">
        <v>2870</v>
      </c>
      <c r="F402" s="12" t="s">
        <v>2870</v>
      </c>
      <c r="G402" s="10"/>
      <c r="H402" s="10"/>
      <c r="I402" s="10"/>
      <c r="J402" s="10"/>
      <c r="K402" s="10"/>
      <c r="L402" s="10"/>
      <c r="M402" s="67" t="s">
        <v>2874</v>
      </c>
      <c r="N402" s="67" t="s">
        <v>1399</v>
      </c>
      <c r="O402" s="67" t="s">
        <v>2875</v>
      </c>
      <c r="P402" s="67"/>
      <c r="Q402" s="67" t="s">
        <v>2876</v>
      </c>
      <c r="R402" s="67" t="s">
        <v>2877</v>
      </c>
      <c r="S402" s="67"/>
      <c r="T402" s="10"/>
      <c r="U402" s="10"/>
      <c r="V402" s="10"/>
      <c r="W402" s="10"/>
      <c r="X402" s="10"/>
      <c r="Y402" s="10"/>
      <c r="Z402" s="10"/>
    </row>
    <row r="403" ht="105.6" spans="1:26">
      <c r="A403" s="12" t="s">
        <v>2878</v>
      </c>
      <c r="B403" s="12" t="s">
        <v>2869</v>
      </c>
      <c r="C403" s="12">
        <v>22251198</v>
      </c>
      <c r="D403" s="12" t="s">
        <v>1677</v>
      </c>
      <c r="E403" s="12" t="s">
        <v>2870</v>
      </c>
      <c r="F403" s="12" t="s">
        <v>2870</v>
      </c>
      <c r="G403" s="67" t="s">
        <v>2879</v>
      </c>
      <c r="H403" s="67" t="s">
        <v>2880</v>
      </c>
      <c r="I403" s="67">
        <v>20230609</v>
      </c>
      <c r="J403" s="67" t="s">
        <v>2881</v>
      </c>
      <c r="K403" s="67" t="s">
        <v>2882</v>
      </c>
      <c r="L403" s="90" t="s">
        <v>1457</v>
      </c>
      <c r="M403" s="67" t="s">
        <v>2883</v>
      </c>
      <c r="N403" s="67" t="s">
        <v>1399</v>
      </c>
      <c r="O403" s="90" t="s">
        <v>1433</v>
      </c>
      <c r="P403" s="76">
        <v>202305</v>
      </c>
      <c r="Q403" s="67" t="s">
        <v>2884</v>
      </c>
      <c r="R403" s="90" t="s">
        <v>2885</v>
      </c>
      <c r="S403" s="67" t="s">
        <v>2886</v>
      </c>
      <c r="T403" s="67" t="s">
        <v>2887</v>
      </c>
      <c r="U403" s="67" t="s">
        <v>1346</v>
      </c>
      <c r="V403" s="67" t="s">
        <v>2888</v>
      </c>
      <c r="W403" s="90" t="s">
        <v>1348</v>
      </c>
      <c r="X403" s="10"/>
      <c r="Y403" s="10"/>
      <c r="Z403" s="10"/>
    </row>
    <row r="404" ht="38.4" spans="1:26">
      <c r="A404" s="12" t="s">
        <v>2889</v>
      </c>
      <c r="B404" s="12" t="s">
        <v>2869</v>
      </c>
      <c r="C404" s="12">
        <v>22251218</v>
      </c>
      <c r="D404" s="12" t="s">
        <v>1677</v>
      </c>
      <c r="E404" s="12" t="s">
        <v>2870</v>
      </c>
      <c r="F404" s="12" t="s">
        <v>2870</v>
      </c>
      <c r="G404" s="10"/>
      <c r="H404" s="10"/>
      <c r="I404" s="10"/>
      <c r="J404" s="10"/>
      <c r="K404" s="10"/>
      <c r="L404" s="10"/>
      <c r="M404" s="10"/>
      <c r="N404" s="10"/>
      <c r="O404" s="10"/>
      <c r="P404" s="10"/>
      <c r="Q404" s="10"/>
      <c r="R404" s="10"/>
      <c r="S404" s="10"/>
      <c r="T404" s="10"/>
      <c r="U404" s="10"/>
      <c r="V404" s="10"/>
      <c r="W404" s="10"/>
      <c r="X404" s="10">
        <v>8</v>
      </c>
      <c r="Y404" s="10"/>
      <c r="Z404" s="10"/>
    </row>
    <row r="405" ht="184.8" spans="1:26">
      <c r="A405" s="6" t="s">
        <v>2890</v>
      </c>
      <c r="B405" s="6" t="s">
        <v>2891</v>
      </c>
      <c r="C405" s="6">
        <v>22251352</v>
      </c>
      <c r="D405" s="6" t="s">
        <v>1695</v>
      </c>
      <c r="E405" s="6"/>
      <c r="F405" s="6"/>
      <c r="G405" s="6"/>
      <c r="H405" s="6"/>
      <c r="I405" s="102"/>
      <c r="J405" s="6"/>
      <c r="K405" s="6"/>
      <c r="L405" s="6"/>
      <c r="M405" s="6" t="s">
        <v>2892</v>
      </c>
      <c r="N405" s="6" t="s">
        <v>2893</v>
      </c>
      <c r="O405" s="6" t="s">
        <v>2894</v>
      </c>
      <c r="P405" s="6"/>
      <c r="Q405" s="6" t="s">
        <v>2895</v>
      </c>
      <c r="R405" s="6" t="s">
        <v>2896</v>
      </c>
      <c r="S405" s="6" t="s">
        <v>2897</v>
      </c>
      <c r="T405" s="6"/>
      <c r="U405" s="6" t="s">
        <v>1786</v>
      </c>
      <c r="V405" s="6" t="s">
        <v>2898</v>
      </c>
      <c r="W405" s="6" t="s">
        <v>1377</v>
      </c>
      <c r="X405" s="6"/>
      <c r="Y405" s="6"/>
      <c r="Z405" s="7"/>
    </row>
    <row r="406" ht="276" spans="1:26">
      <c r="A406" s="6" t="s">
        <v>2899</v>
      </c>
      <c r="B406" s="6" t="s">
        <v>2891</v>
      </c>
      <c r="C406" s="6">
        <v>22251354</v>
      </c>
      <c r="D406" s="6" t="s">
        <v>1748</v>
      </c>
      <c r="E406" s="6"/>
      <c r="F406" s="6"/>
      <c r="G406" s="6" t="s">
        <v>2900</v>
      </c>
      <c r="H406" s="6" t="s">
        <v>2901</v>
      </c>
      <c r="I406" s="102" t="s">
        <v>2902</v>
      </c>
      <c r="J406" s="6" t="s">
        <v>2903</v>
      </c>
      <c r="K406" s="6" t="s">
        <v>2904</v>
      </c>
      <c r="L406" s="6" t="s">
        <v>2905</v>
      </c>
      <c r="M406" s="6"/>
      <c r="N406" s="6"/>
      <c r="O406" s="6"/>
      <c r="P406" s="6"/>
      <c r="Q406" s="6"/>
      <c r="R406" s="6"/>
      <c r="S406" s="6"/>
      <c r="T406" s="6"/>
      <c r="U406" s="6"/>
      <c r="V406" s="6"/>
      <c r="W406" s="6"/>
      <c r="X406" s="6"/>
      <c r="Y406" s="6"/>
      <c r="Z406" s="8"/>
    </row>
    <row r="407" ht="276" spans="1:26">
      <c r="A407" s="6" t="s">
        <v>2906</v>
      </c>
      <c r="B407" s="6" t="s">
        <v>2891</v>
      </c>
      <c r="C407" s="6">
        <v>22251356</v>
      </c>
      <c r="D407" s="6" t="s">
        <v>1695</v>
      </c>
      <c r="E407" s="6"/>
      <c r="F407" s="6"/>
      <c r="G407" s="6" t="s">
        <v>2900</v>
      </c>
      <c r="H407" s="6" t="s">
        <v>2901</v>
      </c>
      <c r="I407" s="102" t="s">
        <v>2902</v>
      </c>
      <c r="J407" s="6" t="s">
        <v>2903</v>
      </c>
      <c r="K407" s="6" t="s">
        <v>2904</v>
      </c>
      <c r="L407" s="6" t="s">
        <v>2907</v>
      </c>
      <c r="M407" s="6"/>
      <c r="N407" s="6"/>
      <c r="O407" s="6"/>
      <c r="P407" s="6"/>
      <c r="Q407" s="6"/>
      <c r="R407" s="6"/>
      <c r="S407" s="6"/>
      <c r="T407" s="6"/>
      <c r="U407" s="6"/>
      <c r="V407" s="6"/>
      <c r="W407" s="6"/>
      <c r="X407" s="6"/>
      <c r="Y407" s="6"/>
      <c r="Z407" s="8"/>
    </row>
    <row r="408" ht="25.2" spans="1:26">
      <c r="A408" s="6" t="s">
        <v>2908</v>
      </c>
      <c r="B408" s="6" t="s">
        <v>2891</v>
      </c>
      <c r="C408" s="6">
        <v>22251357</v>
      </c>
      <c r="D408" s="6" t="s">
        <v>1748</v>
      </c>
      <c r="E408" s="6"/>
      <c r="F408" s="6"/>
      <c r="G408" s="6"/>
      <c r="H408" s="6"/>
      <c r="I408" s="102"/>
      <c r="J408" s="6"/>
      <c r="K408" s="6"/>
      <c r="L408" s="6"/>
      <c r="M408" s="6"/>
      <c r="N408" s="6"/>
      <c r="O408" s="6"/>
      <c r="P408" s="6"/>
      <c r="Q408" s="6"/>
      <c r="R408" s="6">
        <v>4</v>
      </c>
      <c r="S408" s="6"/>
      <c r="T408" s="6"/>
      <c r="U408" s="6"/>
      <c r="V408" s="6"/>
      <c r="W408" s="6"/>
      <c r="X408" s="6"/>
      <c r="Y408" s="6"/>
      <c r="Z408" s="7"/>
    </row>
    <row r="409" ht="60" spans="1:26">
      <c r="A409" s="6" t="s">
        <v>2909</v>
      </c>
      <c r="B409" s="6" t="s">
        <v>2891</v>
      </c>
      <c r="C409" s="6">
        <v>22251362</v>
      </c>
      <c r="D409" s="6" t="s">
        <v>1748</v>
      </c>
      <c r="E409" s="6"/>
      <c r="F409" s="6"/>
      <c r="G409" s="6" t="s">
        <v>2910</v>
      </c>
      <c r="H409" s="6" t="s">
        <v>2911</v>
      </c>
      <c r="I409" s="102">
        <v>45122.12</v>
      </c>
      <c r="J409" s="6" t="s">
        <v>1407</v>
      </c>
      <c r="K409" s="6" t="s">
        <v>2912</v>
      </c>
      <c r="L409" s="6" t="s">
        <v>2913</v>
      </c>
      <c r="M409" s="6"/>
      <c r="N409" s="6"/>
      <c r="O409" s="6"/>
      <c r="P409" s="6"/>
      <c r="Q409" s="6"/>
      <c r="R409" s="6"/>
      <c r="S409" s="6"/>
      <c r="T409" s="6"/>
      <c r="U409" s="6"/>
      <c r="V409" s="6"/>
      <c r="W409" s="6"/>
      <c r="X409" s="6"/>
      <c r="Y409" s="6"/>
      <c r="Z409" s="8"/>
    </row>
    <row r="410" ht="184.8" spans="1:26">
      <c r="A410" s="6" t="s">
        <v>2914</v>
      </c>
      <c r="B410" s="6" t="s">
        <v>2891</v>
      </c>
      <c r="C410" s="6">
        <v>22251364</v>
      </c>
      <c r="D410" s="6" t="s">
        <v>1748</v>
      </c>
      <c r="E410" s="6"/>
      <c r="F410" s="6"/>
      <c r="G410" s="6" t="s">
        <v>2915</v>
      </c>
      <c r="H410" s="6" t="s">
        <v>2916</v>
      </c>
      <c r="I410" s="102">
        <v>45096</v>
      </c>
      <c r="J410" s="6" t="s">
        <v>2842</v>
      </c>
      <c r="K410" s="8" t="s">
        <v>2917</v>
      </c>
      <c r="L410" s="8" t="s">
        <v>2918</v>
      </c>
      <c r="M410" s="6"/>
      <c r="N410" s="6"/>
      <c r="O410" s="6"/>
      <c r="P410" s="6"/>
      <c r="Q410" s="6"/>
      <c r="R410" s="6"/>
      <c r="S410" s="6"/>
      <c r="T410" s="6"/>
      <c r="U410" s="6"/>
      <c r="V410" s="6"/>
      <c r="W410" s="6"/>
      <c r="X410" s="6"/>
      <c r="Y410" s="6"/>
      <c r="Z410" s="7"/>
    </row>
    <row r="411" ht="290.4" spans="1:26">
      <c r="A411" s="6" t="s">
        <v>2919</v>
      </c>
      <c r="B411" s="6" t="s">
        <v>2891</v>
      </c>
      <c r="C411" s="6">
        <v>22251367</v>
      </c>
      <c r="D411" s="6" t="s">
        <v>1748</v>
      </c>
      <c r="E411" s="6"/>
      <c r="F411" s="6"/>
      <c r="G411" s="6" t="s">
        <v>2920</v>
      </c>
      <c r="H411" s="6" t="s">
        <v>2921</v>
      </c>
      <c r="I411" s="102" t="s">
        <v>2922</v>
      </c>
      <c r="J411" s="6" t="s">
        <v>2565</v>
      </c>
      <c r="K411" s="6" t="s">
        <v>2923</v>
      </c>
      <c r="L411" s="6" t="s">
        <v>2924</v>
      </c>
      <c r="M411" s="6"/>
      <c r="N411" s="6"/>
      <c r="O411" s="6"/>
      <c r="P411" s="6"/>
      <c r="Q411" s="6"/>
      <c r="R411" s="6"/>
      <c r="S411" s="6"/>
      <c r="T411" s="6"/>
      <c r="U411" s="6"/>
      <c r="V411" s="6"/>
      <c r="W411" s="6"/>
      <c r="X411" s="6"/>
      <c r="Y411" s="6"/>
      <c r="Z411" s="7"/>
    </row>
    <row r="412" ht="198" spans="1:26">
      <c r="A412" s="6" t="s">
        <v>2925</v>
      </c>
      <c r="B412" s="6" t="s">
        <v>2891</v>
      </c>
      <c r="C412" s="6">
        <v>22251370</v>
      </c>
      <c r="D412" s="6" t="s">
        <v>1748</v>
      </c>
      <c r="E412" s="6"/>
      <c r="F412" s="6"/>
      <c r="G412" s="6" t="s">
        <v>2926</v>
      </c>
      <c r="H412" s="6" t="s">
        <v>2927</v>
      </c>
      <c r="I412" s="102">
        <v>45153</v>
      </c>
      <c r="J412" s="6" t="s">
        <v>2928</v>
      </c>
      <c r="K412" s="6" t="s">
        <v>2929</v>
      </c>
      <c r="L412" s="8" t="s">
        <v>2930</v>
      </c>
      <c r="M412" s="6"/>
      <c r="N412" s="6"/>
      <c r="O412" s="6"/>
      <c r="P412" s="6"/>
      <c r="Q412" s="6"/>
      <c r="R412" s="6"/>
      <c r="S412" s="6"/>
      <c r="T412" s="6"/>
      <c r="U412" s="6"/>
      <c r="V412" s="6"/>
      <c r="W412" s="6"/>
      <c r="X412" s="6"/>
      <c r="Y412" s="6"/>
      <c r="Z412" s="7"/>
    </row>
    <row r="413" ht="198" spans="1:26">
      <c r="A413" s="6" t="s">
        <v>2931</v>
      </c>
      <c r="B413" s="6" t="s">
        <v>2891</v>
      </c>
      <c r="C413" s="6">
        <v>22251374</v>
      </c>
      <c r="D413" s="6" t="s">
        <v>1748</v>
      </c>
      <c r="E413" s="6"/>
      <c r="F413" s="6"/>
      <c r="G413" s="6" t="s">
        <v>2900</v>
      </c>
      <c r="H413" s="6" t="s">
        <v>2932</v>
      </c>
      <c r="I413" s="102">
        <v>45017</v>
      </c>
      <c r="J413" s="6" t="s">
        <v>1836</v>
      </c>
      <c r="K413" s="6" t="s">
        <v>2933</v>
      </c>
      <c r="L413" s="6"/>
      <c r="M413" s="6"/>
      <c r="N413" s="6"/>
      <c r="O413" s="6"/>
      <c r="P413" s="6"/>
      <c r="Q413" s="6"/>
      <c r="R413" s="6"/>
      <c r="S413" s="6"/>
      <c r="T413" s="6"/>
      <c r="U413" s="6"/>
      <c r="V413" s="6"/>
      <c r="W413" s="6"/>
      <c r="X413" s="6"/>
      <c r="Y413" s="6"/>
      <c r="Z413" s="7"/>
    </row>
    <row r="414" ht="92.4" spans="1:26">
      <c r="A414" s="6" t="s">
        <v>2934</v>
      </c>
      <c r="B414" s="6" t="s">
        <v>2891</v>
      </c>
      <c r="C414" s="6">
        <v>22251378</v>
      </c>
      <c r="D414" s="6" t="s">
        <v>1695</v>
      </c>
      <c r="E414" s="6"/>
      <c r="F414" s="6"/>
      <c r="G414" s="6"/>
      <c r="H414" s="6"/>
      <c r="I414" s="102"/>
      <c r="J414" s="6"/>
      <c r="K414" s="6"/>
      <c r="L414" s="6"/>
      <c r="M414" s="6" t="s">
        <v>2935</v>
      </c>
      <c r="N414" s="6" t="s">
        <v>1399</v>
      </c>
      <c r="O414" s="6"/>
      <c r="P414" s="6" t="s">
        <v>2936</v>
      </c>
      <c r="Q414" s="6" t="s">
        <v>2937</v>
      </c>
      <c r="R414" s="6">
        <v>1</v>
      </c>
      <c r="S414" s="6"/>
      <c r="T414" s="6"/>
      <c r="U414" s="6"/>
      <c r="V414" s="6"/>
      <c r="W414" s="6"/>
      <c r="X414" s="6"/>
      <c r="Y414" s="6"/>
      <c r="Z414" s="7"/>
    </row>
    <row r="415" ht="64.8" spans="1:26">
      <c r="A415" s="6" t="s">
        <v>2938</v>
      </c>
      <c r="B415" s="6" t="s">
        <v>2891</v>
      </c>
      <c r="C415" s="6">
        <v>22251380</v>
      </c>
      <c r="D415" s="6" t="s">
        <v>1695</v>
      </c>
      <c r="E415" s="6"/>
      <c r="F415" s="6"/>
      <c r="G415" s="6"/>
      <c r="H415" s="6"/>
      <c r="I415" s="102"/>
      <c r="J415" s="6"/>
      <c r="K415" s="6"/>
      <c r="L415" s="6"/>
      <c r="M415" s="6" t="s">
        <v>2939</v>
      </c>
      <c r="N415" s="6" t="s">
        <v>1399</v>
      </c>
      <c r="O415" s="6"/>
      <c r="P415" s="6" t="s">
        <v>2940</v>
      </c>
      <c r="Q415" s="6" t="s">
        <v>2941</v>
      </c>
      <c r="R415" s="6" t="s">
        <v>1698</v>
      </c>
      <c r="S415" s="6" t="s">
        <v>2942</v>
      </c>
      <c r="T415" s="6" t="s">
        <v>2943</v>
      </c>
      <c r="U415" s="6" t="s">
        <v>1786</v>
      </c>
      <c r="V415" s="6" t="s">
        <v>2938</v>
      </c>
      <c r="W415" s="8" t="s">
        <v>2944</v>
      </c>
      <c r="X415" s="6"/>
      <c r="Y415" s="6"/>
      <c r="Z415" s="8"/>
    </row>
    <row r="416" ht="224.4" spans="1:26">
      <c r="A416" s="6" t="s">
        <v>2945</v>
      </c>
      <c r="B416" s="6" t="s">
        <v>2891</v>
      </c>
      <c r="C416" s="6"/>
      <c r="D416" s="6"/>
      <c r="E416" s="6"/>
      <c r="F416" s="6"/>
      <c r="G416" s="6" t="s">
        <v>2946</v>
      </c>
      <c r="H416" s="6" t="s">
        <v>2947</v>
      </c>
      <c r="I416" s="102">
        <v>44958</v>
      </c>
      <c r="J416" s="6" t="s">
        <v>2948</v>
      </c>
      <c r="K416" s="6" t="s">
        <v>2949</v>
      </c>
      <c r="L416" s="6" t="s">
        <v>2950</v>
      </c>
      <c r="M416" s="6"/>
      <c r="N416" s="6"/>
      <c r="O416" s="6"/>
      <c r="P416" s="6"/>
      <c r="Q416" s="6"/>
      <c r="R416" s="6"/>
      <c r="S416" s="8" t="s">
        <v>2951</v>
      </c>
      <c r="T416" s="6" t="s">
        <v>2952</v>
      </c>
      <c r="U416" s="8" t="s">
        <v>2953</v>
      </c>
      <c r="V416" s="6" t="s">
        <v>2954</v>
      </c>
      <c r="W416" s="8" t="s">
        <v>2955</v>
      </c>
      <c r="X416" s="6"/>
      <c r="Y416" s="6"/>
      <c r="Z416" s="7"/>
    </row>
    <row r="417" ht="62.4" spans="1:26">
      <c r="A417" s="6" t="s">
        <v>2956</v>
      </c>
      <c r="B417" s="6" t="s">
        <v>2891</v>
      </c>
      <c r="C417" s="6">
        <v>22251385</v>
      </c>
      <c r="D417" s="6" t="s">
        <v>1748</v>
      </c>
      <c r="E417" s="6"/>
      <c r="F417" s="6"/>
      <c r="G417" s="6"/>
      <c r="H417" s="6"/>
      <c r="I417" s="102"/>
      <c r="J417" s="6"/>
      <c r="K417" s="6"/>
      <c r="L417" s="6"/>
      <c r="M417" s="6"/>
      <c r="N417" s="6"/>
      <c r="O417" s="6"/>
      <c r="P417" s="6"/>
      <c r="Q417" s="6"/>
      <c r="R417" s="6"/>
      <c r="S417" s="6" t="s">
        <v>2957</v>
      </c>
      <c r="T417" s="6" t="s">
        <v>2958</v>
      </c>
      <c r="U417" s="6" t="s">
        <v>2959</v>
      </c>
      <c r="V417" s="6" t="s">
        <v>2960</v>
      </c>
      <c r="W417" s="6" t="s">
        <v>2961</v>
      </c>
      <c r="X417" s="6"/>
      <c r="Y417" s="6"/>
      <c r="Z417" s="7"/>
    </row>
    <row r="418" ht="52.8" spans="1:26">
      <c r="A418" s="6" t="s">
        <v>2962</v>
      </c>
      <c r="B418" s="6" t="s">
        <v>2891</v>
      </c>
      <c r="C418" s="6">
        <v>22251387</v>
      </c>
      <c r="D418" s="6" t="s">
        <v>1695</v>
      </c>
      <c r="E418" s="6"/>
      <c r="F418" s="6"/>
      <c r="G418" s="6"/>
      <c r="H418" s="6"/>
      <c r="I418" s="102"/>
      <c r="J418" s="6"/>
      <c r="K418" s="6"/>
      <c r="L418" s="6"/>
      <c r="M418" s="6"/>
      <c r="N418" s="6"/>
      <c r="O418" s="6"/>
      <c r="P418" s="6"/>
      <c r="Q418" s="6"/>
      <c r="R418" s="6"/>
      <c r="S418" s="6" t="s">
        <v>2963</v>
      </c>
      <c r="T418" s="6" t="s">
        <v>2964</v>
      </c>
      <c r="U418" s="6"/>
      <c r="V418" s="6" t="s">
        <v>2965</v>
      </c>
      <c r="W418" s="6" t="s">
        <v>2966</v>
      </c>
      <c r="X418" s="6"/>
      <c r="Y418" s="6"/>
      <c r="Z418" s="7"/>
    </row>
    <row r="419" ht="36" spans="1:26">
      <c r="A419" s="6" t="s">
        <v>2967</v>
      </c>
      <c r="B419" s="6" t="s">
        <v>2891</v>
      </c>
      <c r="C419" s="6">
        <v>22251389</v>
      </c>
      <c r="D419" s="6" t="s">
        <v>1748</v>
      </c>
      <c r="E419" s="6"/>
      <c r="F419" s="6"/>
      <c r="G419" s="6"/>
      <c r="H419" s="6"/>
      <c r="I419" s="102"/>
      <c r="J419" s="6"/>
      <c r="K419" s="6"/>
      <c r="L419" s="6"/>
      <c r="M419" s="6"/>
      <c r="N419" s="6"/>
      <c r="O419" s="6"/>
      <c r="P419" s="6"/>
      <c r="Q419" s="6"/>
      <c r="R419" s="6"/>
      <c r="S419" s="6" t="s">
        <v>2968</v>
      </c>
      <c r="T419" s="6"/>
      <c r="U419" s="6" t="s">
        <v>1786</v>
      </c>
      <c r="V419" s="6" t="s">
        <v>2969</v>
      </c>
      <c r="W419" s="6" t="s">
        <v>2970</v>
      </c>
      <c r="X419" s="6"/>
      <c r="Y419" s="6"/>
      <c r="Z419" s="7"/>
    </row>
    <row r="420" ht="72" spans="1:26">
      <c r="A420" s="6" t="s">
        <v>2971</v>
      </c>
      <c r="B420" s="6" t="s">
        <v>2891</v>
      </c>
      <c r="C420" s="6">
        <v>22251390</v>
      </c>
      <c r="D420" s="6" t="s">
        <v>1748</v>
      </c>
      <c r="E420" s="6"/>
      <c r="F420" s="6"/>
      <c r="G420" s="6"/>
      <c r="H420" s="6"/>
      <c r="I420" s="102"/>
      <c r="J420" s="6"/>
      <c r="K420" s="6"/>
      <c r="L420" s="6"/>
      <c r="M420" s="6"/>
      <c r="N420" s="6"/>
      <c r="O420" s="6"/>
      <c r="P420" s="6"/>
      <c r="Q420" s="6"/>
      <c r="R420" s="6"/>
      <c r="S420" s="6" t="s">
        <v>2972</v>
      </c>
      <c r="T420" s="6" t="s">
        <v>2973</v>
      </c>
      <c r="U420" s="6" t="s">
        <v>2974</v>
      </c>
      <c r="V420" s="6" t="s">
        <v>2971</v>
      </c>
      <c r="W420" s="6" t="s">
        <v>2975</v>
      </c>
      <c r="X420" s="6"/>
      <c r="Y420" s="6"/>
      <c r="Z420" s="18"/>
    </row>
    <row r="421" ht="52.8" spans="1:26">
      <c r="A421" s="6" t="s">
        <v>2971</v>
      </c>
      <c r="B421" s="6" t="s">
        <v>2891</v>
      </c>
      <c r="C421" s="6">
        <v>22251390</v>
      </c>
      <c r="D421" s="6" t="s">
        <v>1748</v>
      </c>
      <c r="E421" s="6"/>
      <c r="F421" s="6"/>
      <c r="G421" s="6"/>
      <c r="H421" s="6"/>
      <c r="I421" s="102"/>
      <c r="J421" s="6"/>
      <c r="K421" s="6"/>
      <c r="L421" s="6"/>
      <c r="M421" s="6"/>
      <c r="N421" s="6"/>
      <c r="O421" s="6"/>
      <c r="P421" s="6"/>
      <c r="Q421" s="6"/>
      <c r="R421" s="6"/>
      <c r="S421" s="6" t="s">
        <v>2976</v>
      </c>
      <c r="T421" s="6" t="s">
        <v>2977</v>
      </c>
      <c r="U421" s="6" t="s">
        <v>1786</v>
      </c>
      <c r="V421" s="6" t="s">
        <v>2965</v>
      </c>
      <c r="W421" s="6" t="s">
        <v>2978</v>
      </c>
      <c r="X421" s="6"/>
      <c r="Y421" s="6"/>
      <c r="Z421" s="8"/>
    </row>
    <row r="422" ht="158.4" spans="1:26">
      <c r="A422" s="6" t="s">
        <v>2979</v>
      </c>
      <c r="B422" s="6" t="s">
        <v>2891</v>
      </c>
      <c r="C422" s="6">
        <v>22251391</v>
      </c>
      <c r="D422" s="6" t="s">
        <v>1695</v>
      </c>
      <c r="E422" s="6" t="s">
        <v>2980</v>
      </c>
      <c r="F422" s="6" t="s">
        <v>2980</v>
      </c>
      <c r="G422" s="6" t="s">
        <v>2981</v>
      </c>
      <c r="H422" s="6" t="s">
        <v>2982</v>
      </c>
      <c r="I422" s="102">
        <v>45122.8</v>
      </c>
      <c r="J422" s="6" t="s">
        <v>1831</v>
      </c>
      <c r="K422" s="6" t="s">
        <v>2983</v>
      </c>
      <c r="L422" s="6" t="s">
        <v>2984</v>
      </c>
      <c r="M422" s="6"/>
      <c r="N422" s="6"/>
      <c r="O422" s="6"/>
      <c r="P422" s="6"/>
      <c r="Q422" s="6"/>
      <c r="R422" s="6"/>
      <c r="S422" s="6" t="s">
        <v>2985</v>
      </c>
      <c r="T422" s="6" t="s">
        <v>2986</v>
      </c>
      <c r="U422" s="6" t="s">
        <v>2987</v>
      </c>
      <c r="V422" s="6" t="s">
        <v>2988</v>
      </c>
      <c r="W422" s="6" t="s">
        <v>2822</v>
      </c>
      <c r="X422" s="6"/>
      <c r="Y422" s="6"/>
      <c r="Z422" s="8"/>
    </row>
  </sheetData>
  <mergeCells count="308">
    <mergeCell ref="A1:D1"/>
    <mergeCell ref="E1:F1"/>
    <mergeCell ref="G1:L1"/>
    <mergeCell ref="M1:R1"/>
    <mergeCell ref="S1:W1"/>
    <mergeCell ref="Y1:Z1"/>
    <mergeCell ref="A20:A21"/>
    <mergeCell ref="A240:A241"/>
    <mergeCell ref="A242:A243"/>
    <mergeCell ref="A244:A245"/>
    <mergeCell ref="A246:A247"/>
    <mergeCell ref="A249:A250"/>
    <mergeCell ref="A253:A254"/>
    <mergeCell ref="A259:A261"/>
    <mergeCell ref="A262:A263"/>
    <mergeCell ref="A264:A265"/>
    <mergeCell ref="A271:A272"/>
    <mergeCell ref="A277:A279"/>
    <mergeCell ref="A281:A282"/>
    <mergeCell ref="A285:A288"/>
    <mergeCell ref="A291:A294"/>
    <mergeCell ref="A295:A299"/>
    <mergeCell ref="A300:A302"/>
    <mergeCell ref="A304:A308"/>
    <mergeCell ref="A311:A313"/>
    <mergeCell ref="B240:B241"/>
    <mergeCell ref="B242:B243"/>
    <mergeCell ref="B244:B245"/>
    <mergeCell ref="B246:B247"/>
    <mergeCell ref="B249:B250"/>
    <mergeCell ref="B253:B254"/>
    <mergeCell ref="B259:B261"/>
    <mergeCell ref="B262:B263"/>
    <mergeCell ref="B264:B265"/>
    <mergeCell ref="B271:B272"/>
    <mergeCell ref="B277:B279"/>
    <mergeCell ref="B281:B282"/>
    <mergeCell ref="B285:B288"/>
    <mergeCell ref="B291:B294"/>
    <mergeCell ref="B295:B299"/>
    <mergeCell ref="B300:B302"/>
    <mergeCell ref="B304:B308"/>
    <mergeCell ref="B311:B313"/>
    <mergeCell ref="C240:C241"/>
    <mergeCell ref="C242:C243"/>
    <mergeCell ref="C244:C245"/>
    <mergeCell ref="C246:C247"/>
    <mergeCell ref="C249:C250"/>
    <mergeCell ref="C253:C254"/>
    <mergeCell ref="C259:C261"/>
    <mergeCell ref="C262:C263"/>
    <mergeCell ref="C264:C265"/>
    <mergeCell ref="C271:C272"/>
    <mergeCell ref="C277:C279"/>
    <mergeCell ref="C281:C282"/>
    <mergeCell ref="C285:C288"/>
    <mergeCell ref="C291:C294"/>
    <mergeCell ref="C295:C299"/>
    <mergeCell ref="C300:C302"/>
    <mergeCell ref="C304:C308"/>
    <mergeCell ref="C311:C313"/>
    <mergeCell ref="D240:D241"/>
    <mergeCell ref="D242:D243"/>
    <mergeCell ref="D244:D245"/>
    <mergeCell ref="D246:D247"/>
    <mergeCell ref="D249:D250"/>
    <mergeCell ref="D253:D254"/>
    <mergeCell ref="D259:D261"/>
    <mergeCell ref="D262:D263"/>
    <mergeCell ref="D264:D265"/>
    <mergeCell ref="D271:D272"/>
    <mergeCell ref="D277:D279"/>
    <mergeCell ref="D281:D282"/>
    <mergeCell ref="D285:D288"/>
    <mergeCell ref="D291:D294"/>
    <mergeCell ref="D295:D299"/>
    <mergeCell ref="D300:D302"/>
    <mergeCell ref="D304:D308"/>
    <mergeCell ref="D311:D313"/>
    <mergeCell ref="E240:E241"/>
    <mergeCell ref="E242:E243"/>
    <mergeCell ref="E253:E254"/>
    <mergeCell ref="E259:E261"/>
    <mergeCell ref="E262:E263"/>
    <mergeCell ref="E264:E265"/>
    <mergeCell ref="E266:E267"/>
    <mergeCell ref="E271:E272"/>
    <mergeCell ref="E277:E279"/>
    <mergeCell ref="E281:E282"/>
    <mergeCell ref="E285:E288"/>
    <mergeCell ref="E291:E294"/>
    <mergeCell ref="E295:E299"/>
    <mergeCell ref="E300:E302"/>
    <mergeCell ref="E304:E308"/>
    <mergeCell ref="E311:E313"/>
    <mergeCell ref="F240:F241"/>
    <mergeCell ref="F242:F243"/>
    <mergeCell ref="F253:F254"/>
    <mergeCell ref="F259:F261"/>
    <mergeCell ref="F262:F263"/>
    <mergeCell ref="F264:F265"/>
    <mergeCell ref="F266:F267"/>
    <mergeCell ref="F271:F272"/>
    <mergeCell ref="F277:F279"/>
    <mergeCell ref="F281:F282"/>
    <mergeCell ref="F285:F288"/>
    <mergeCell ref="F291:F294"/>
    <mergeCell ref="F295:F299"/>
    <mergeCell ref="F300:F302"/>
    <mergeCell ref="F304:F308"/>
    <mergeCell ref="F311:F313"/>
    <mergeCell ref="G259:G261"/>
    <mergeCell ref="G262:G263"/>
    <mergeCell ref="G264:G265"/>
    <mergeCell ref="G271:G272"/>
    <mergeCell ref="G277:G279"/>
    <mergeCell ref="G281:G282"/>
    <mergeCell ref="G285:G288"/>
    <mergeCell ref="G291:G294"/>
    <mergeCell ref="G295:G299"/>
    <mergeCell ref="G300:G302"/>
    <mergeCell ref="G304:G305"/>
    <mergeCell ref="G307:G308"/>
    <mergeCell ref="G311:G313"/>
    <mergeCell ref="H259:H261"/>
    <mergeCell ref="H262:H263"/>
    <mergeCell ref="H264:H265"/>
    <mergeCell ref="H271:H272"/>
    <mergeCell ref="H277:H279"/>
    <mergeCell ref="H281:H282"/>
    <mergeCell ref="H285:H288"/>
    <mergeCell ref="H291:H294"/>
    <mergeCell ref="H295:H299"/>
    <mergeCell ref="H300:H302"/>
    <mergeCell ref="H304:H305"/>
    <mergeCell ref="H307:H308"/>
    <mergeCell ref="H311:H313"/>
    <mergeCell ref="I259:I261"/>
    <mergeCell ref="I262:I263"/>
    <mergeCell ref="I264:I265"/>
    <mergeCell ref="I271:I272"/>
    <mergeCell ref="I277:I279"/>
    <mergeCell ref="I281:I282"/>
    <mergeCell ref="I285:I288"/>
    <mergeCell ref="I291:I294"/>
    <mergeCell ref="I295:I299"/>
    <mergeCell ref="I300:I302"/>
    <mergeCell ref="I304:I305"/>
    <mergeCell ref="I307:I308"/>
    <mergeCell ref="I311:I313"/>
    <mergeCell ref="J259:J261"/>
    <mergeCell ref="J262:J263"/>
    <mergeCell ref="J264:J265"/>
    <mergeCell ref="J271:J272"/>
    <mergeCell ref="J277:J279"/>
    <mergeCell ref="J281:J282"/>
    <mergeCell ref="J285:J288"/>
    <mergeCell ref="J291:J294"/>
    <mergeCell ref="J295:J299"/>
    <mergeCell ref="J300:J302"/>
    <mergeCell ref="J304:J305"/>
    <mergeCell ref="J307:J308"/>
    <mergeCell ref="J311:J313"/>
    <mergeCell ref="K259:K261"/>
    <mergeCell ref="K262:K263"/>
    <mergeCell ref="K264:K265"/>
    <mergeCell ref="K271:K272"/>
    <mergeCell ref="K277:K279"/>
    <mergeCell ref="K281:K282"/>
    <mergeCell ref="K285:K288"/>
    <mergeCell ref="K291:K294"/>
    <mergeCell ref="K295:K299"/>
    <mergeCell ref="K300:K302"/>
    <mergeCell ref="K304:K305"/>
    <mergeCell ref="K307:K308"/>
    <mergeCell ref="K311:K313"/>
    <mergeCell ref="L259:L261"/>
    <mergeCell ref="L262:L263"/>
    <mergeCell ref="L264:L265"/>
    <mergeCell ref="L271:L272"/>
    <mergeCell ref="L277:L279"/>
    <mergeCell ref="L281:L282"/>
    <mergeCell ref="L285:L288"/>
    <mergeCell ref="L291:L294"/>
    <mergeCell ref="L295:L299"/>
    <mergeCell ref="L300:L302"/>
    <mergeCell ref="L304:L305"/>
    <mergeCell ref="L307:L308"/>
    <mergeCell ref="L311:L313"/>
    <mergeCell ref="M259:M261"/>
    <mergeCell ref="M262:M263"/>
    <mergeCell ref="M264:M265"/>
    <mergeCell ref="M266:M267"/>
    <mergeCell ref="M271:M272"/>
    <mergeCell ref="M277:M279"/>
    <mergeCell ref="M281:M282"/>
    <mergeCell ref="M285:M288"/>
    <mergeCell ref="M300:M302"/>
    <mergeCell ref="M311:M313"/>
    <mergeCell ref="N259:N261"/>
    <mergeCell ref="N262:N263"/>
    <mergeCell ref="N264:N265"/>
    <mergeCell ref="N266:N267"/>
    <mergeCell ref="N271:N272"/>
    <mergeCell ref="N277:N279"/>
    <mergeCell ref="N281:N282"/>
    <mergeCell ref="N285:N288"/>
    <mergeCell ref="N300:N302"/>
    <mergeCell ref="N311:N313"/>
    <mergeCell ref="O259:O261"/>
    <mergeCell ref="O262:O263"/>
    <mergeCell ref="O264:O265"/>
    <mergeCell ref="O266:O267"/>
    <mergeCell ref="O271:O272"/>
    <mergeCell ref="O277:O279"/>
    <mergeCell ref="O281:O282"/>
    <mergeCell ref="O285:O288"/>
    <mergeCell ref="O300:O302"/>
    <mergeCell ref="O311:O313"/>
    <mergeCell ref="P259:P261"/>
    <mergeCell ref="P262:P263"/>
    <mergeCell ref="P264:P265"/>
    <mergeCell ref="P266:P267"/>
    <mergeCell ref="P271:P272"/>
    <mergeCell ref="P277:P279"/>
    <mergeCell ref="P281:P282"/>
    <mergeCell ref="P285:P288"/>
    <mergeCell ref="P300:P302"/>
    <mergeCell ref="P311:P313"/>
    <mergeCell ref="Q259:Q261"/>
    <mergeCell ref="Q262:Q263"/>
    <mergeCell ref="Q264:Q265"/>
    <mergeCell ref="Q266:Q267"/>
    <mergeCell ref="Q271:Q272"/>
    <mergeCell ref="Q277:Q279"/>
    <mergeCell ref="Q281:Q282"/>
    <mergeCell ref="Q285:Q288"/>
    <mergeCell ref="Q300:Q302"/>
    <mergeCell ref="Q311:Q313"/>
    <mergeCell ref="R259:R261"/>
    <mergeCell ref="R262:R263"/>
    <mergeCell ref="R264:R265"/>
    <mergeCell ref="R266:R267"/>
    <mergeCell ref="R271:R272"/>
    <mergeCell ref="R277:R279"/>
    <mergeCell ref="R281:R282"/>
    <mergeCell ref="R285:R288"/>
    <mergeCell ref="R300:R302"/>
    <mergeCell ref="R311:R313"/>
    <mergeCell ref="S266:S267"/>
    <mergeCell ref="S291:S294"/>
    <mergeCell ref="S295:S299"/>
    <mergeCell ref="S304:S308"/>
    <mergeCell ref="T266:T267"/>
    <mergeCell ref="T291:T294"/>
    <mergeCell ref="T295:T299"/>
    <mergeCell ref="T304:T308"/>
    <mergeCell ref="U266:U267"/>
    <mergeCell ref="U291:U294"/>
    <mergeCell ref="U295:U299"/>
    <mergeCell ref="U304:U308"/>
    <mergeCell ref="V266:V267"/>
    <mergeCell ref="V291:V294"/>
    <mergeCell ref="V295:V299"/>
    <mergeCell ref="V304:V308"/>
    <mergeCell ref="W266:W267"/>
    <mergeCell ref="W291:W294"/>
    <mergeCell ref="W295:W299"/>
    <mergeCell ref="W304:W308"/>
    <mergeCell ref="X259:X261"/>
    <mergeCell ref="X262:X263"/>
    <mergeCell ref="X264:X265"/>
    <mergeCell ref="X266:X267"/>
    <mergeCell ref="X271:X272"/>
    <mergeCell ref="X277:X279"/>
    <mergeCell ref="X285:X288"/>
    <mergeCell ref="X289:X290"/>
    <mergeCell ref="X291:X294"/>
    <mergeCell ref="X295:X299"/>
    <mergeCell ref="X300:X302"/>
    <mergeCell ref="X304:X308"/>
    <mergeCell ref="X311:X313"/>
    <mergeCell ref="Y259:Y261"/>
    <mergeCell ref="Y262:Y263"/>
    <mergeCell ref="Y264:Y265"/>
    <mergeCell ref="Y266:Y267"/>
    <mergeCell ref="Y271:Y272"/>
    <mergeCell ref="Y277:Y279"/>
    <mergeCell ref="Y285:Y288"/>
    <mergeCell ref="Y289:Y290"/>
    <mergeCell ref="Y291:Y294"/>
    <mergeCell ref="Y295:Y299"/>
    <mergeCell ref="Y300:Y302"/>
    <mergeCell ref="Y304:Y308"/>
    <mergeCell ref="Y311:Y313"/>
    <mergeCell ref="Z259:Z261"/>
    <mergeCell ref="Z262:Z263"/>
    <mergeCell ref="Z264:Z265"/>
    <mergeCell ref="Z266:Z267"/>
    <mergeCell ref="Z271:Z272"/>
    <mergeCell ref="Z277:Z279"/>
    <mergeCell ref="Z285:Z288"/>
    <mergeCell ref="Z289:Z290"/>
    <mergeCell ref="Z291:Z294"/>
    <mergeCell ref="Z295:Z299"/>
    <mergeCell ref="Z300:Z302"/>
    <mergeCell ref="Z304:Z308"/>
    <mergeCell ref="Z311:Z313"/>
  </mergeCells>
  <hyperlinks>
    <hyperlink ref="M28" r:id="rId1" display="https://conferences.computer.org/cbasepub"/>
    <hyperlink ref="M27" r:id="rId2" display="https://www.spiedigitallibrary.org/conference-proceedings-of-spie/12552/1255239/Exploring-the-optimization-of-urban-ecological-spaces-from-a-perspective/10.1117/12.2667742.short"/>
    <hyperlink ref="M26" r:id="rId3" display="https://www.spiedigitallibrary.org/conference-proceedings-of-spie/12712/127121N/Opportunity-scoring-model-for-customer-relationship-management-based-on-supervised/10.1117/12.2678859.full"/>
    <hyperlink ref="M23" r:id="rId4" display="https://ieeexplore.ieee.org/document/10212887"/>
    <hyperlink ref="M29" r:id="rId5" display="https://arxiv.org/abs/2304.11424"/>
    <hyperlink ref="M30" r:id="rId5" display="https://arxiv.org/abs/2304.11424"/>
    <hyperlink ref="M31" r:id="rId6" display="https://arxiv.org/abs/2303.07747"/>
    <hyperlink ref="M32" r:id="rId7" display="https://link.springer.com/book/10.1007/978-3-031-43681-9"/>
    <hyperlink ref="X87" r:id="rId8" display="https://github.com/yewzz/SIL"/>
    <hyperlink ref="X88" r:id="rId9" display="https://github.com/yewzz/SDA"/>
    <hyperlink ref="X212" r:id="rId10" display="https://github.com/open-mmlab/mmsegmentation/pull/2218"/>
    <hyperlink ref="X213" r:id="rId11" display="https://github.com/karmada-io/karmada/pull/3554/commits/291ffdbcc1be1147cba2b235036e01b2fee776d5"/>
    <hyperlink ref="X220" r:id="rId12" display="https://github.com/zhoushengisnoob/DeepClustering/blob/master/graphclustering/README.md"/>
    <hyperlink ref="X232" r:id="rId13" display="https://github.com/alibaba/Sentinel/pull/3182"/>
    <hyperlink ref="X233" r:id="rId14" display="https://github.com/alibaba/spring-cloud-alibaba/pull/3429"/>
    <hyperlink ref="X234" r:id="rId15" display="https://github.com/opensergo/opensergo-specification/issues/85"/>
    <hyperlink ref="X257" r:id="rId16" display="https://github.com/near/near-indexer-for-explorer/pull/376&#10;https://github.com/near/near-indexer-for-explorer/pull/367&#10;https://github.com/near/near-indexer-for-explorer/pull/355&#10;https://github.com/near/near-indexer-for-explorer/issues/348"/>
    <hyperlink ref="X316" r:id="rId17" display="https://github.com/AIGC-Audio/AudioGPT" tooltip="https://github.com/AIGC-Audio/AudioGPT"/>
    <hyperlink ref="X340" r:id="rId18" display="NeuralKG(https://github.com/zjukg/NeuralKG)"/>
    <hyperlink ref="X342" r:id="rId19" display="PromptKG(https://github.com/zjunlp/PromptKG)"/>
    <hyperlink ref="X343" r:id="rId20" display="KnowLM(https://github.com/zjunlp/KnowLM)"/>
    <hyperlink ref="X344" r:id="rId21" display="EasyEdit(https://github.com/zjunlp/EasyEdit)"/>
    <hyperlink ref="X347" r:id="rId22" display="https://github.com/zjukg/KG-LLM-Papers" tooltip="https://github.com/zjukg/KG-LLM-Papers"/>
    <hyperlink ref="X362" r:id="rId23" display="https://github.com/zjunlp/DeepKE" tooltip="https://github.com/zjunlp/DeepKE"/>
    <hyperlink ref="X357" r:id="rId24" display="https://github.com/zjukg/NeuralKG/tree/ind" tooltip="https://github.com/zjukg/NeuralKG/tree/ind"/>
    <hyperlink ref="X363" r:id="rId25" display="https://github.com/zjunlp/EasyInstruct" tooltip="https://github.com/zjunlp/EasyInstruct"/>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博士</vt:lpstr>
      <vt:lpstr>2021级软件工程</vt:lpstr>
      <vt:lpstr>2021级人工智能</vt:lpstr>
      <vt:lpstr>2022级电子信息</vt:lpstr>
      <vt:lpstr>工业设计工程</vt:lpstr>
      <vt:lpstr>业绩明细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HuangBS</cp:lastModifiedBy>
  <dcterms:created xsi:type="dcterms:W3CDTF">2023-10-08T01:05:00Z</dcterms:created>
  <dcterms:modified xsi:type="dcterms:W3CDTF">2023-10-11T01:31:59Z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5E5351146A65432C9DCF255E0D58447D_11</vt:lpwstr>
  </property>
  <property fmtid="{D5CDD505-2E9C-101B-9397-08002B2CF9AE}" pid="3" name="KSOProductBuildVer">
    <vt:lpwstr>2052-12.1.0.15398</vt:lpwstr>
  </property>
</Properties>
</file>